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24226"/>
  <mc:AlternateContent xmlns:mc="http://schemas.openxmlformats.org/markup-compatibility/2006">
    <mc:Choice Requires="x15">
      <x15ac:absPath xmlns:x15ac="http://schemas.microsoft.com/office/spreadsheetml/2010/11/ac" url="C:\Users\reindrop\Desktop\"/>
    </mc:Choice>
  </mc:AlternateContent>
  <xr:revisionPtr revIDLastSave="0" documentId="8_{F48C6606-6722-4915-A3BE-31412F3EE748}" xr6:coauthVersionLast="47" xr6:coauthVersionMax="47" xr10:uidLastSave="{00000000-0000-0000-0000-000000000000}"/>
  <workbookProtection workbookAlgorithmName="SHA-512" workbookHashValue="Hd2kgbwk+j5XA20TKau+FpOl4qw3yy3kjcWHdw88pBXA3JGcaYqool0HtFphaOdizjnqFSUTyv7n469sGQipIA==" workbookSaltValue="sbnXLIGNQ6gqxnII6O7BUQ==" workbookSpinCount="100000" lockStructure="1"/>
  <bookViews>
    <workbookView xWindow="5010" yWindow="1800" windowWidth="21600" windowHeight="12735" xr2:uid="{00000000-000D-0000-FFFF-FFFF00000000}"/>
  </bookViews>
  <sheets>
    <sheet name="ITF Form" sheetId="1" r:id="rId1"/>
    <sheet name="Instructions" sheetId="13" r:id="rId2"/>
    <sheet name="UC Local Chart Strings" sheetId="7" r:id="rId3"/>
    <sheet name="ITF Process" sheetId="14" r:id="rId4"/>
    <sheet name="UCOP" sheetId="9" r:id="rId5"/>
    <sheet name="Form Example" sheetId="16" r:id="rId6"/>
  </sheets>
  <definedNames>
    <definedName name="April" localSheetId="5">'Form Example'!$P$18</definedName>
    <definedName name="April">'ITF Form'!$P$18</definedName>
    <definedName name="August" localSheetId="5">'Form Example'!$P$21</definedName>
    <definedName name="August">'ITF Form'!$P$21</definedName>
    <definedName name="December" localSheetId="5">'Form Example'!$P$25</definedName>
    <definedName name="December">'ITF Form'!$P$25</definedName>
    <definedName name="February" localSheetId="5">'Form Example'!$P$16</definedName>
    <definedName name="February">'ITF Form'!$P$16</definedName>
    <definedName name="January" localSheetId="5">'Form Example'!$P$15</definedName>
    <definedName name="January">'ITF Form'!$P$15</definedName>
    <definedName name="July" localSheetId="5">'Form Example'!$P$20</definedName>
    <definedName name="July">'ITF Form'!$P$20</definedName>
    <definedName name="LastFiscalYr" localSheetId="5">'Form Example'!$S$15</definedName>
    <definedName name="LastFiscalYr">'ITF Form'!$S$15</definedName>
    <definedName name="March" localSheetId="5">'Form Example'!$P$17</definedName>
    <definedName name="March">'ITF Form'!$P$17</definedName>
    <definedName name="May" localSheetId="5">'Form Example'!$P$19</definedName>
    <definedName name="May">'ITF Form'!$P$19</definedName>
    <definedName name="November" localSheetId="5">'Form Example'!$P$24</definedName>
    <definedName name="November">'ITF Form'!$P$24</definedName>
    <definedName name="October" localSheetId="5">'Form Example'!$P$23</definedName>
    <definedName name="October">'ITF Form'!$P$23</definedName>
    <definedName name="September" localSheetId="5">'Form Example'!$P$22</definedName>
    <definedName name="September">'ITF Form'!$P$22</definedName>
    <definedName name="TodaysDate" localSheetId="5">'Form Example'!$R$15</definedName>
    <definedName name="TodaysDate">'ITF Form'!$R$15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9" l="1"/>
  <c r="F12" i="9"/>
  <c r="F16" i="9"/>
  <c r="F20" i="9"/>
  <c r="J5" i="9"/>
  <c r="K36" i="16" l="1"/>
  <c r="L35" i="16"/>
  <c r="K34" i="16"/>
  <c r="O33" i="16"/>
  <c r="L33" i="16"/>
  <c r="O32" i="16"/>
  <c r="K32" i="16"/>
  <c r="O31" i="16"/>
  <c r="L31" i="16"/>
  <c r="O30" i="16"/>
  <c r="K30" i="16"/>
  <c r="O29" i="16"/>
  <c r="L29" i="16"/>
  <c r="K28" i="16"/>
  <c r="K37" i="16" s="1"/>
  <c r="L27" i="16"/>
  <c r="L37" i="16" s="1"/>
  <c r="A26" i="16"/>
  <c r="K24" i="16"/>
  <c r="L23" i="16"/>
  <c r="L22" i="16"/>
  <c r="L21" i="16"/>
  <c r="L20" i="16"/>
  <c r="L19" i="16"/>
  <c r="L24" i="16" s="1"/>
  <c r="A18" i="16"/>
  <c r="R15" i="16"/>
  <c r="S17" i="16" s="1" a="1"/>
  <c r="S17" i="16" s="1"/>
  <c r="L1" i="16" s="1"/>
  <c r="L2" i="16" l="1"/>
  <c r="K24" i="1"/>
  <c r="H8" i="9"/>
  <c r="H7" i="9"/>
  <c r="O33" i="1"/>
  <c r="O21" i="9" s="1"/>
  <c r="O32" i="1"/>
  <c r="O17" i="9" s="1"/>
  <c r="O31" i="1"/>
  <c r="O13" i="9" s="1"/>
  <c r="O30" i="1"/>
  <c r="O9" i="9" s="1"/>
  <c r="O29" i="1"/>
  <c r="O5" i="9" s="1"/>
  <c r="C24" i="9"/>
  <c r="C23" i="9"/>
  <c r="C20" i="9"/>
  <c r="C19" i="9"/>
  <c r="C16" i="9"/>
  <c r="C15" i="9"/>
  <c r="C12" i="9"/>
  <c r="C11" i="9"/>
  <c r="C8" i="9"/>
  <c r="C7" i="9"/>
  <c r="O7" i="9"/>
  <c r="O23" i="9"/>
  <c r="O19" i="9"/>
  <c r="O15" i="9"/>
  <c r="O11" i="9"/>
  <c r="I24" i="9" l="1"/>
  <c r="I23" i="9"/>
  <c r="I22" i="9"/>
  <c r="I21" i="9"/>
  <c r="I20" i="9"/>
  <c r="I19" i="9"/>
  <c r="I18" i="9"/>
  <c r="I17" i="9"/>
  <c r="I16" i="9"/>
  <c r="I15" i="9"/>
  <c r="I14" i="9"/>
  <c r="I13" i="9"/>
  <c r="I12" i="9"/>
  <c r="I11" i="9"/>
  <c r="I10" i="9"/>
  <c r="I9" i="9"/>
  <c r="I8" i="9"/>
  <c r="I7" i="9"/>
  <c r="I6" i="9"/>
  <c r="I5" i="9"/>
  <c r="H24" i="9"/>
  <c r="H23" i="9"/>
  <c r="H22" i="9"/>
  <c r="H21" i="9"/>
  <c r="H20" i="9"/>
  <c r="H19" i="9"/>
  <c r="H18" i="9"/>
  <c r="H17" i="9"/>
  <c r="H16" i="9"/>
  <c r="H15" i="9"/>
  <c r="H14" i="9"/>
  <c r="H13" i="9"/>
  <c r="H12" i="9"/>
  <c r="H11" i="9"/>
  <c r="H10" i="9"/>
  <c r="H9" i="9"/>
  <c r="H6" i="9"/>
  <c r="H5" i="9"/>
  <c r="A5" i="9"/>
  <c r="F3" i="9" l="1"/>
  <c r="K6" i="9" l="1"/>
  <c r="G22" i="9"/>
  <c r="G21" i="9"/>
  <c r="G18" i="9"/>
  <c r="G17" i="9"/>
  <c r="G14" i="9"/>
  <c r="G13" i="9"/>
  <c r="G10" i="9"/>
  <c r="G9" i="9"/>
  <c r="F21" i="9"/>
  <c r="F17" i="9"/>
  <c r="F13" i="9"/>
  <c r="F9" i="9"/>
  <c r="D22" i="9"/>
  <c r="D21" i="9"/>
  <c r="D18" i="9"/>
  <c r="D17" i="9"/>
  <c r="D14" i="9"/>
  <c r="D13" i="9"/>
  <c r="D10" i="9"/>
  <c r="D9" i="9"/>
  <c r="G6" i="9"/>
  <c r="G5" i="9"/>
  <c r="F5" i="9"/>
  <c r="D6" i="9"/>
  <c r="D5" i="9"/>
  <c r="A24" i="9"/>
  <c r="A23" i="9"/>
  <c r="A20" i="9"/>
  <c r="A19" i="9"/>
  <c r="A16" i="9"/>
  <c r="A15" i="9"/>
  <c r="A12" i="9"/>
  <c r="A11" i="9"/>
  <c r="A8" i="9"/>
  <c r="A7" i="9"/>
  <c r="B24" i="9"/>
  <c r="B23" i="9"/>
  <c r="B20" i="9"/>
  <c r="B19" i="9"/>
  <c r="B16" i="9"/>
  <c r="B15" i="9"/>
  <c r="B12" i="9"/>
  <c r="B11" i="9"/>
  <c r="B8" i="9"/>
  <c r="B7" i="9"/>
  <c r="D24" i="9"/>
  <c r="D23" i="9"/>
  <c r="D20" i="9"/>
  <c r="D19" i="9"/>
  <c r="D16" i="9"/>
  <c r="D15" i="9"/>
  <c r="D12" i="9"/>
  <c r="D11" i="9"/>
  <c r="D8" i="9"/>
  <c r="D7" i="9"/>
  <c r="E24" i="9"/>
  <c r="E23" i="9"/>
  <c r="E20" i="9"/>
  <c r="E19" i="9"/>
  <c r="E16" i="9"/>
  <c r="E15" i="9"/>
  <c r="E12" i="9"/>
  <c r="E11" i="9"/>
  <c r="E8" i="9"/>
  <c r="E7" i="9"/>
  <c r="F24" i="9"/>
  <c r="F23" i="9"/>
  <c r="F19" i="9"/>
  <c r="F15" i="9"/>
  <c r="F11" i="9"/>
  <c r="G24" i="9"/>
  <c r="G23" i="9"/>
  <c r="G20" i="9"/>
  <c r="G19" i="9"/>
  <c r="G16" i="9"/>
  <c r="G15" i="9"/>
  <c r="G12" i="9"/>
  <c r="G11" i="9"/>
  <c r="G8" i="9"/>
  <c r="G7" i="9"/>
  <c r="F7" i="9"/>
  <c r="A22" i="9"/>
  <c r="A21" i="9"/>
  <c r="A18" i="9"/>
  <c r="A17" i="9"/>
  <c r="A14" i="9"/>
  <c r="A13" i="9"/>
  <c r="A10" i="9"/>
  <c r="A9" i="9"/>
  <c r="A6" i="9"/>
  <c r="A3" i="9"/>
  <c r="K22" i="9"/>
  <c r="J21" i="9"/>
  <c r="K18" i="9"/>
  <c r="J17" i="9"/>
  <c r="K14" i="9"/>
  <c r="J13" i="9"/>
  <c r="K10" i="9"/>
  <c r="J9" i="9"/>
  <c r="K36" i="1"/>
  <c r="J24" i="9" s="1"/>
  <c r="K34" i="1"/>
  <c r="J20" i="9" s="1"/>
  <c r="K32" i="1"/>
  <c r="J16" i="9" s="1"/>
  <c r="K30" i="1"/>
  <c r="J12" i="9" s="1"/>
  <c r="K28" i="1"/>
  <c r="L35" i="1"/>
  <c r="K23" i="9" s="1"/>
  <c r="L33" i="1"/>
  <c r="K19" i="9" s="1"/>
  <c r="L31" i="1"/>
  <c r="K15" i="9" s="1"/>
  <c r="L29" i="1"/>
  <c r="K11" i="9" s="1"/>
  <c r="L27" i="1"/>
  <c r="L23" i="1"/>
  <c r="L22" i="1"/>
  <c r="L21" i="1"/>
  <c r="L20" i="1"/>
  <c r="L19" i="1"/>
  <c r="A26" i="1"/>
  <c r="K37" i="1" l="1"/>
  <c r="L24" i="1"/>
  <c r="L37" i="1"/>
  <c r="B21" i="9"/>
  <c r="C21" i="9"/>
  <c r="C17" i="9"/>
  <c r="B17" i="9"/>
  <c r="C13" i="9"/>
  <c r="B13" i="9"/>
  <c r="C9" i="9"/>
  <c r="B9" i="9"/>
  <c r="C5" i="9"/>
  <c r="B5" i="9"/>
  <c r="B22" i="9"/>
  <c r="C22" i="9"/>
  <c r="B18" i="9"/>
  <c r="C18" i="9"/>
  <c r="C14" i="9"/>
  <c r="B14" i="9"/>
  <c r="C10" i="9"/>
  <c r="B10" i="9"/>
  <c r="C6" i="9"/>
  <c r="B6" i="9"/>
  <c r="J8" i="9"/>
  <c r="K7" i="9"/>
  <c r="R15" i="1"/>
  <c r="S17" i="1" s="1" a="1"/>
  <c r="S17" i="1" s="1"/>
  <c r="L1" i="1" s="1"/>
  <c r="A18" i="1" l="1"/>
  <c r="L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<sst xmlns="http://schemas.openxmlformats.org/spreadsheetml/2006/main" count="626" uniqueCount="281">
  <si>
    <t>Subject Line</t>
  </si>
  <si>
    <t>GL Transfer From (DR.)</t>
  </si>
  <si>
    <t>GL Transfer To (CR.)</t>
  </si>
  <si>
    <t>Perm. Trf. From (DR.)  [Omit Cents]</t>
  </si>
  <si>
    <t>Perm. Trf. To (CR.) [Omit Cents]</t>
  </si>
  <si>
    <t>Entity Level C</t>
  </si>
  <si>
    <t>Function Code</t>
  </si>
  <si>
    <t>Project</t>
  </si>
  <si>
    <t>Fund Level D</t>
  </si>
  <si>
    <t>Program</t>
  </si>
  <si>
    <t>Department</t>
  </si>
  <si>
    <t>Account Level E</t>
  </si>
  <si>
    <t>Account Level D</t>
  </si>
  <si>
    <t>Flex 1</t>
  </si>
  <si>
    <t>Flex 2</t>
  </si>
  <si>
    <t>Fund Level C</t>
  </si>
  <si>
    <t>Campus Comments</t>
  </si>
  <si>
    <t>Description</t>
  </si>
  <si>
    <t>Comments - (Sys Budget Office Use Only)</t>
  </si>
  <si>
    <t>780070</t>
  </si>
  <si>
    <t>78007D</t>
  </si>
  <si>
    <t>440009</t>
  </si>
  <si>
    <t>44000D</t>
  </si>
  <si>
    <t>INTERLOCATION TRANSFER OF FUNDS</t>
  </si>
  <si>
    <t>Effective Fiscal Year</t>
  </si>
  <si>
    <t>UFIN 1520   I  (R10/01)</t>
  </si>
  <si>
    <t>Month:</t>
  </si>
  <si>
    <t>Campus</t>
  </si>
  <si>
    <t>ITFs Deadlines</t>
  </si>
  <si>
    <t>Today's Date</t>
  </si>
  <si>
    <t>Last FY &amp; Month Due Date</t>
  </si>
  <si>
    <t>Please read carefully the instructions located in the second tab, then complete yellow shaded areas only</t>
  </si>
  <si>
    <t>Approver please submit to financialcontrols@ucdavis.edu</t>
  </si>
  <si>
    <t>If you want to copy and paste data, use PASTE SPECIAL VALUES / TEXT.</t>
  </si>
  <si>
    <t>January</t>
  </si>
  <si>
    <t>Which Campus are you sending funds to?</t>
  </si>
  <si>
    <t>February</t>
  </si>
  <si>
    <t>March</t>
  </si>
  <si>
    <t>April</t>
  </si>
  <si>
    <t>May</t>
  </si>
  <si>
    <t>July</t>
  </si>
  <si>
    <t>August</t>
  </si>
  <si>
    <t>September</t>
  </si>
  <si>
    <t>October</t>
  </si>
  <si>
    <t>November</t>
  </si>
  <si>
    <t>December</t>
  </si>
  <si>
    <t>Fiscal Year</t>
  </si>
  <si>
    <t>UCOP</t>
  </si>
  <si>
    <t>UCB</t>
  </si>
  <si>
    <t>UCSF</t>
  </si>
  <si>
    <t>UCLA</t>
  </si>
  <si>
    <t>UCR</t>
  </si>
  <si>
    <t>UCSD</t>
  </si>
  <si>
    <t>UCSC</t>
  </si>
  <si>
    <t>UCSB</t>
  </si>
  <si>
    <t>UCI</t>
  </si>
  <si>
    <t>UCM</t>
  </si>
  <si>
    <t>ANR</t>
  </si>
  <si>
    <t>UCD Local Chart String:</t>
  </si>
  <si>
    <t>M = MANDATORY / REQUIRED</t>
  </si>
  <si>
    <t>O = OPTIONAL</t>
  </si>
  <si>
    <t>UCB (29)</t>
  </si>
  <si>
    <t xml:space="preserve">Account (5) </t>
  </si>
  <si>
    <t>Fund (5)</t>
  </si>
  <si>
    <t>Org (5)</t>
  </si>
  <si>
    <t>Program (2)</t>
  </si>
  <si>
    <t xml:space="preserve">Project (6) </t>
  </si>
  <si>
    <t xml:space="preserve">Flexfield (5) </t>
  </si>
  <si>
    <t xml:space="preserve">Numeric </t>
  </si>
  <si>
    <t xml:space="preserve">Alphanumeric </t>
  </si>
  <si>
    <t>M</t>
  </si>
  <si>
    <t>O</t>
  </si>
  <si>
    <t>UCSF (38)</t>
  </si>
  <si>
    <t>Business Unit (5)</t>
  </si>
  <si>
    <t>Account (5)</t>
  </si>
  <si>
    <t>Fund (4)</t>
  </si>
  <si>
    <t>Dept ID (6)</t>
  </si>
  <si>
    <t>Project (7)</t>
  </si>
  <si>
    <t>Activity Period (2)</t>
  </si>
  <si>
    <t>Function (2)</t>
  </si>
  <si>
    <t>Flexfield (up to 6)</t>
  </si>
  <si>
    <t>Alphanumeric or Numeric</t>
  </si>
  <si>
    <t>Alphanumeric</t>
  </si>
  <si>
    <t>UCD (38)</t>
  </si>
  <si>
    <t>Object (4)</t>
  </si>
  <si>
    <t>UCLA (32)</t>
  </si>
  <si>
    <t>Account (6)</t>
  </si>
  <si>
    <t>Cost Center (2)</t>
  </si>
  <si>
    <t>Project (Up to 6)</t>
  </si>
  <si>
    <t>Sub (2)</t>
  </si>
  <si>
    <t>Source (Up to 6)</t>
  </si>
  <si>
    <t>Alphanumeic</t>
  </si>
  <si>
    <t>UCR (55)</t>
  </si>
  <si>
    <t>Entity (4)</t>
  </si>
  <si>
    <t>Activity (6)</t>
  </si>
  <si>
    <t>Functn (2)</t>
  </si>
  <si>
    <t>Program (3)</t>
  </si>
  <si>
    <t>Project (10)</t>
  </si>
  <si>
    <t>Flex 1 (10)</t>
  </si>
  <si>
    <t>Flex 2 (8)</t>
  </si>
  <si>
    <t>UCSD (32)</t>
  </si>
  <si>
    <t>Entity (5)</t>
  </si>
  <si>
    <t>Financial Unit (7)</t>
  </si>
  <si>
    <t>Function (3)</t>
  </si>
  <si>
    <t>Location (6)</t>
  </si>
  <si>
    <t>InterEntity (5)</t>
  </si>
  <si>
    <t>Future 1 (6)</t>
  </si>
  <si>
    <t>Future 2 (6)</t>
  </si>
  <si>
    <t>Numeric</t>
  </si>
  <si>
    <t>UCSC (32)</t>
  </si>
  <si>
    <t>Org (6)</t>
  </si>
  <si>
    <t>Activity (Up to 6)</t>
  </si>
  <si>
    <t>Doc Ref (up to 6)</t>
  </si>
  <si>
    <t>UCSB (38)</t>
  </si>
  <si>
    <t>Sub (1)</t>
  </si>
  <si>
    <t>Cost Center (up to 4)</t>
  </si>
  <si>
    <t>Cost Type (up to 5)</t>
  </si>
  <si>
    <t>Project Code (up to 6)</t>
  </si>
  <si>
    <t>Reference (Up to 6)</t>
  </si>
  <si>
    <t xml:space="preserve">O </t>
  </si>
  <si>
    <t>UCI (41)</t>
  </si>
  <si>
    <t>Account (7)</t>
  </si>
  <si>
    <t>Reference (Up to 10)</t>
  </si>
  <si>
    <t>UCM (32)</t>
  </si>
  <si>
    <t>Physical Location (3)</t>
  </si>
  <si>
    <t>Sub-Activity (6)</t>
  </si>
  <si>
    <t>InterEntity (4)</t>
  </si>
  <si>
    <t>Aplhanumeric</t>
  </si>
  <si>
    <t>M-OP (32)</t>
  </si>
  <si>
    <t>Activity (6 - AN)</t>
  </si>
  <si>
    <t>Program (3 - AN)</t>
  </si>
  <si>
    <t>Entity (4 - N)*</t>
  </si>
  <si>
    <t>Fund (5 - AN)*</t>
  </si>
  <si>
    <t>Account (6 - AN)*</t>
  </si>
  <si>
    <t>UC Davis Information:</t>
  </si>
  <si>
    <t>Other Campus Information:</t>
  </si>
  <si>
    <t>ACCOUNT STRINGS FOR INTERCAMPUS CHARGES</t>
  </si>
  <si>
    <t>• Number indicates number of characters</t>
  </si>
  <si>
    <t>• N - all numbers.</t>
  </si>
  <si>
    <t>Department (7 - AN)*</t>
  </si>
  <si>
    <t>Purpose (2 - N)*</t>
  </si>
  <si>
    <t>Inter Entity (4 - N)</t>
  </si>
  <si>
    <t>Department (7)</t>
  </si>
  <si>
    <t>Purpose (2)</t>
  </si>
  <si>
    <t>Inter Entity (4)</t>
  </si>
  <si>
    <t>• AN - can be a combination of letters and/or numbers</t>
  </si>
  <si>
    <t>• * UCB program mandatory if account=5XXXX</t>
  </si>
  <si>
    <t>M/O*</t>
  </si>
  <si>
    <t>M/O**</t>
  </si>
  <si>
    <t>M/O = DEPENDS IF MANDATORY OR OPTIONAL BASED ON REQUIREMENTS BELOW</t>
  </si>
  <si>
    <t>• ** If UCLA Account starts with 1, Cost Center, Sub &amp; Object Code are optional</t>
  </si>
  <si>
    <t>Project (10 - AN)</t>
  </si>
  <si>
    <t>Prepared By:</t>
  </si>
  <si>
    <t>Approver's Name:</t>
  </si>
  <si>
    <t>Check Budget Type:</t>
  </si>
  <si>
    <t>Temporary Budget (One Time Transfer)</t>
  </si>
  <si>
    <t>Permanent Budget (Recurring Annual Transfer)</t>
  </si>
  <si>
    <t>-</t>
  </si>
  <si>
    <t>Department*</t>
  </si>
  <si>
    <t>Debit</t>
  </si>
  <si>
    <t>Credit</t>
  </si>
  <si>
    <t>Approver's Email Address:</t>
  </si>
  <si>
    <t>The ITF document template allows you to create transactions in Excel and automatically load them into ITF Online.  Please enter information only in the light blue shaded areas.  You may insert or delete rows in between row 5 and 20.</t>
  </si>
  <si>
    <t>Explanation</t>
  </si>
  <si>
    <t>780010</t>
  </si>
  <si>
    <t>780020</t>
  </si>
  <si>
    <t>780030</t>
  </si>
  <si>
    <t>780040</t>
  </si>
  <si>
    <t>780050</t>
  </si>
  <si>
    <t>780060</t>
  </si>
  <si>
    <t>780080</t>
  </si>
  <si>
    <t>780090</t>
  </si>
  <si>
    <t>780100</t>
  </si>
  <si>
    <t>780110</t>
  </si>
  <si>
    <t>780120</t>
  </si>
  <si>
    <t>78001D</t>
  </si>
  <si>
    <t>78002D</t>
  </si>
  <si>
    <t>78003D</t>
  </si>
  <si>
    <t>78004D</t>
  </si>
  <si>
    <t>78005D</t>
  </si>
  <si>
    <t>78006D</t>
  </si>
  <si>
    <t>78008D</t>
  </si>
  <si>
    <t>78009D</t>
  </si>
  <si>
    <t>78010D</t>
  </si>
  <si>
    <t>78011D</t>
  </si>
  <si>
    <t>78012D</t>
  </si>
  <si>
    <t>UCD</t>
  </si>
  <si>
    <r>
      <t>Explanation: Explain why the funds are being transferred, and reference any documentation on file.</t>
    </r>
    <r>
      <rPr>
        <b/>
        <u/>
        <sz val="12"/>
        <color rgb="FFFF0000"/>
        <rFont val="Calibri"/>
        <family val="2"/>
        <scheme val="minor"/>
      </rPr>
      <t xml:space="preserve"> Include email of other campus contact who is aware of the transfer. </t>
    </r>
  </si>
  <si>
    <t>Revenue Account</t>
  </si>
  <si>
    <t>48100D</t>
  </si>
  <si>
    <t>40600D</t>
  </si>
  <si>
    <t>40500D</t>
  </si>
  <si>
    <t>Expense Accounts</t>
  </si>
  <si>
    <t>18xxx</t>
  </si>
  <si>
    <t>UB Transfer</t>
  </si>
  <si>
    <t>Type of Transfer</t>
  </si>
  <si>
    <t>Fund Type</t>
  </si>
  <si>
    <t>199xxx</t>
  </si>
  <si>
    <t>General State Appropriation</t>
  </si>
  <si>
    <t>Special State Appropriation</t>
  </si>
  <si>
    <t>Federal Appropriations</t>
  </si>
  <si>
    <t>20xxC</t>
  </si>
  <si>
    <t>Everything Else</t>
  </si>
  <si>
    <t>Full UCD Chart String</t>
  </si>
  <si>
    <t>Entity Level C (4 - AN)*</t>
  </si>
  <si>
    <t>Account Level E (6 - AN)*</t>
  </si>
  <si>
    <t>Fund Level D (5 - AN)*</t>
  </si>
  <si>
    <t>Function Code (2 - N)*</t>
  </si>
  <si>
    <t>Account Level D (6 - AN)</t>
  </si>
  <si>
    <t>Fund Level C (5 - AN)</t>
  </si>
  <si>
    <t>3110</t>
  </si>
  <si>
    <t>000</t>
  </si>
  <si>
    <t>0000000000</t>
  </si>
  <si>
    <t>000000</t>
  </si>
  <si>
    <t>0000</t>
  </si>
  <si>
    <t>00</t>
  </si>
  <si>
    <t>1               Expense:</t>
  </si>
  <si>
    <t>1              Revenue:</t>
  </si>
  <si>
    <t>2               Expense:</t>
  </si>
  <si>
    <t>3               Expense:</t>
  </si>
  <si>
    <t>4               Expense:</t>
  </si>
  <si>
    <t>5               Expense:</t>
  </si>
  <si>
    <t>2              Revenue:</t>
  </si>
  <si>
    <t>3              Revenue:</t>
  </si>
  <si>
    <t>4              Revenue:</t>
  </si>
  <si>
    <t>5              Revenue:</t>
  </si>
  <si>
    <t>Interlocation Transfer of Funds</t>
  </si>
  <si>
    <t xml:space="preserve">PLEASE READ THE FOLLOWING INSTRUCTIONS CAREFULLY BEFORE FILLING OUT THE FORM. ACCOUNTING &amp; FINANCIAL REPORTING WILL NOT PROCESS AN ITF IF ANY REQUIRED INFORMATION IS MISSING. </t>
  </si>
  <si>
    <t>If you have questions about these procedures, please contact Accounting &amp; Financial Reporting:</t>
  </si>
  <si>
    <t>https://financeandbusiness.ucdavis.edu/contact/staff-directory/afr</t>
  </si>
  <si>
    <t>What to do</t>
  </si>
  <si>
    <t>How you do it</t>
  </si>
  <si>
    <t>Obtain the ITF Form</t>
  </si>
  <si>
    <t>Download the new ITF form from the Accounting &amp; Financial Reporting website:</t>
  </si>
  <si>
    <t>https://financeandbusiness.ucdavis.edu/forms/afr</t>
  </si>
  <si>
    <t>Prepared By</t>
  </si>
  <si>
    <t>Approver</t>
  </si>
  <si>
    <t>Temporary / Permanent Transfer</t>
  </si>
  <si>
    <t>Check the appropriate budget type: Temporary Transfer = One Time Transfer OR Permanent Transfer = Recurring Annual Transfer.</t>
  </si>
  <si>
    <t xml:space="preserve">Where to send your completed ITF Excel Form </t>
  </si>
  <si>
    <t>Printing Options</t>
  </si>
  <si>
    <t>Select Campus</t>
  </si>
  <si>
    <t>Select which campus you are sending the funds to from the drop down list.</t>
  </si>
  <si>
    <t>Preparer's Email Address:</t>
  </si>
  <si>
    <t>UCD Local Chart String</t>
  </si>
  <si>
    <r>
      <t>Input the UCD local CCoA chart string from which the funds should be debited from.</t>
    </r>
    <r>
      <rPr>
        <b/>
        <sz val="10"/>
        <color rgb="FFFF0000"/>
        <rFont val="Arial"/>
        <family val="2"/>
      </rPr>
      <t xml:space="preserve"> </t>
    </r>
    <r>
      <rPr>
        <b/>
        <u/>
        <sz val="10"/>
        <color rgb="FFFF0000"/>
        <rFont val="Arial"/>
        <family val="2"/>
      </rPr>
      <t xml:space="preserve">Entity, Fund, Department, Account, and Purpose are all required. </t>
    </r>
  </si>
  <si>
    <t>Input the amounts you are transferring to the other location. (Please note this can only be a debit. If it should be a credit to our campus then the other campus needs to initate the ITF.)</t>
  </si>
  <si>
    <t>Other Campus Local Chart String</t>
  </si>
  <si>
    <t>Enter the local chart string from the other campus. (Each line corresponds to the same number line of UCD chart string; i.e., line 1 UCD chart string corresponds to line 1 other campus chart string)</t>
  </si>
  <si>
    <t>Other Campus ITF CCoA</t>
  </si>
  <si>
    <r>
      <t>Enter the ITF CCoA information from the other campus.</t>
    </r>
    <r>
      <rPr>
        <b/>
        <sz val="10"/>
        <color rgb="FFFF0000"/>
        <rFont val="Arial"/>
        <family val="2"/>
      </rPr>
      <t xml:space="preserve"> </t>
    </r>
    <r>
      <rPr>
        <b/>
        <u/>
        <sz val="10"/>
        <color rgb="FFFF0000"/>
        <rFont val="Arial"/>
        <family val="2"/>
      </rPr>
      <t xml:space="preserve">Both the Expense and Revenue line are required. Entity, Account, Fund Level D, Function Code and Department are all required. </t>
    </r>
  </si>
  <si>
    <t xml:space="preserve">Please note the Fund Level C of both campuses must match or the transfer will be denied due to cross funding issues. </t>
  </si>
  <si>
    <t xml:space="preserve">Explain why the funds are being transferred, and reference any documentation on file. Explanation must be under 500 characters. </t>
  </si>
  <si>
    <t>Please input the other campus contact information that is aware of the fund transfer.</t>
  </si>
  <si>
    <r>
      <t xml:space="preserve">Provide the full name and email of the person preparing the ITF form. </t>
    </r>
    <r>
      <rPr>
        <b/>
        <u/>
        <sz val="11"/>
        <color rgb="FFFF0000"/>
        <rFont val="Calibri"/>
        <family val="2"/>
        <scheme val="minor"/>
      </rPr>
      <t>The preparer &amp; approver CANNOT BE the same person</t>
    </r>
    <r>
      <rPr>
        <sz val="10"/>
        <rFont val="Arial"/>
        <family val="2"/>
      </rPr>
      <t>.</t>
    </r>
  </si>
  <si>
    <r>
      <t xml:space="preserve">The approver can be the department head such as an MSO or CAO or a person with delegated high authority. Enter the approver's full name and email. </t>
    </r>
    <r>
      <rPr>
        <b/>
        <u/>
        <sz val="11"/>
        <color rgb="FFFF0000"/>
        <rFont val="Calibri"/>
        <family val="2"/>
        <scheme val="minor"/>
      </rPr>
      <t>The preparer &amp; approver CANNOT BE the same person</t>
    </r>
    <r>
      <rPr>
        <sz val="11"/>
        <color rgb="FFFF0000"/>
        <rFont val="Calibri"/>
        <family val="2"/>
        <scheme val="minor"/>
      </rPr>
      <t>.</t>
    </r>
  </si>
  <si>
    <t>Excel: The printout will be in a landscape layout.</t>
  </si>
  <si>
    <t>PDF: Click Acrobat on the bar menu, then click Create PDF.</t>
  </si>
  <si>
    <t>MAC Users</t>
  </si>
  <si>
    <t>Interlocation Transfer of Funds (ITF) Process:</t>
  </si>
  <si>
    <t>13U20</t>
  </si>
  <si>
    <t>8500401</t>
  </si>
  <si>
    <t>40</t>
  </si>
  <si>
    <t>66141-407668-B08000</t>
  </si>
  <si>
    <t>1711</t>
  </si>
  <si>
    <t>T0803C</t>
  </si>
  <si>
    <t>78503D</t>
  </si>
  <si>
    <t>1300C</t>
  </si>
  <si>
    <t>407668</t>
  </si>
  <si>
    <t>TB1000</t>
  </si>
  <si>
    <t>340000</t>
  </si>
  <si>
    <t>Interlocation transfer of $2,156 to UCSC for Robin Grayson's time through December 31st 2023 per agreement. My UCSC contact is Bruce Wayne. Phone number 555-555-5555 and email bwayne@ucsc.edu.</t>
  </si>
  <si>
    <t>John Smith</t>
  </si>
  <si>
    <t>jsmith@ucdavis.edu</t>
  </si>
  <si>
    <t>ssmith@ucdavis.edu</t>
  </si>
  <si>
    <t>Sarah Smith</t>
  </si>
  <si>
    <t>https://servicehub.ucdavis.edu/servicehub?id=ucd_cat_item&amp;sys_id=69aaee7a1bf7291094087bff034bcb48</t>
  </si>
  <si>
    <t xml:space="preserve">Per Internal Control guidelines, the ITF EXCEL Form needs to be submitted by the Approver, and not the Preparer. Please submit form using a SNOW ticket at the following link: </t>
  </si>
  <si>
    <t>Save the file as XLSX version before submitting in SNOW ticket.</t>
  </si>
  <si>
    <t>Updated by Claider Garrido Velasquez on 2/9/24</t>
  </si>
  <si>
    <t>Approver please submit using SNOW ticket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</si>
</sst>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0" x14ac:knownFonts="1">
    <font>
      <sz val="10"/>
      <name val="Arial"/>
    </font>
    <font>
      <sz val="10"/>
      <name val="Arial"/>
      <family val="2"/>
    </font>
    <font>
      <sz val="8"/>
      <name val="Arial"/>
      <family val="2"/>
    </font>
    <font>
      <b/>
      <sz val="10"/>
      <name val="Arial"/>
      <family val="2"/>
    </font>
    <font>
      <b/>
      <sz val="11"/>
      <color theme="1"/>
      <name val="Calibri"/>
      <family val="2"/>
      <scheme val="minor"/>
    </font>
    <font>
      <u/>
      <sz val="10"/>
      <color theme="10"/>
      <name val="Arial"/>
      <family val="2"/>
    </font>
    <font>
      <sz val="10"/>
      <name val="Arial"/>
      <family val="2"/>
    </font>
    <font>
      <b/>
      <u/>
      <sz val="12"/>
      <color theme="4" tint="-0.249977111117893"/>
      <name val="Calibri"/>
      <family val="2"/>
      <scheme val="minor"/>
    </font>
    <font>
      <sz val="11"/>
      <color theme="4" tint="-0.249977111117893"/>
      <name val="Calibri"/>
      <family val="2"/>
      <scheme val="minor"/>
    </font>
    <font>
      <b/>
      <u/>
      <sz val="12"/>
      <color rgb="FFFF0000"/>
      <name val="Calibri"/>
      <family val="2"/>
      <scheme val="minor"/>
    </font>
    <font>
      <u/>
      <sz val="12"/>
      <name val="Calibri"/>
      <family val="2"/>
      <scheme val="minor"/>
    </font>
    <font>
      <sz val="10"/>
      <color rgb="FFFF0000"/>
      <name val="Arial"/>
      <family val="2"/>
    </font>
    <font>
      <b/>
      <i/>
      <sz val="10"/>
      <name val="Arial"/>
      <family val="2"/>
    </font>
    <font>
      <sz val="12"/>
      <name val="Calibri"/>
      <family val="2"/>
      <scheme val="minor"/>
    </font>
    <font>
      <sz val="12"/>
      <color theme="4" tint="-0.249977111117893"/>
      <name val="Calibri"/>
      <family val="2"/>
      <scheme val="minor"/>
    </font>
    <font>
      <b/>
      <sz val="12"/>
      <color rgb="FFFF0000"/>
      <name val="Calibri"/>
      <family val="2"/>
      <scheme val="minor"/>
    </font>
    <font>
      <b/>
      <sz val="10"/>
      <color theme="4" tint="-0.249977111117893"/>
      <name val="Calibri"/>
      <family val="2"/>
      <scheme val="minor"/>
    </font>
    <font>
      <b/>
      <u/>
      <sz val="14"/>
      <color theme="4" tint="-0.249977111117893"/>
      <name val="Calibri"/>
      <family val="2"/>
      <scheme val="minor"/>
    </font>
    <font>
      <b/>
      <u/>
      <sz val="12"/>
      <name val="Calibri"/>
      <family val="2"/>
      <scheme val="minor"/>
    </font>
    <font>
      <sz val="12"/>
      <color theme="4" tint="-0.24994659260841701"/>
      <name val="Calibri"/>
      <family val="2"/>
      <scheme val="minor"/>
    </font>
    <font>
      <b/>
      <sz val="12"/>
      <color theme="4" tint="-0.24994659260841701"/>
      <name val="Calibri"/>
      <family val="2"/>
      <scheme val="minor"/>
    </font>
    <font>
      <b/>
      <u/>
      <sz val="14"/>
      <name val="Calibri"/>
      <family val="2"/>
      <scheme val="minor"/>
    </font>
    <font>
      <b/>
      <sz val="12"/>
      <color theme="1"/>
      <name val="Arial Narrow"/>
      <family val="2"/>
    </font>
    <font>
      <b/>
      <sz val="12"/>
      <name val="Arial Narrow"/>
      <family val="2"/>
    </font>
    <font>
      <sz val="12"/>
      <name val="Arial Narrow"/>
      <family val="2"/>
    </font>
    <font>
      <b/>
      <sz val="10"/>
      <color rgb="FFFF0000"/>
      <name val="Arial"/>
      <family val="2"/>
    </font>
    <font>
      <sz val="11"/>
      <color rgb="FFFF0000"/>
      <name val="Calibri"/>
      <family val="2"/>
      <scheme val="minor"/>
    </font>
    <font>
      <sz val="11"/>
      <color rgb="FF366092"/>
      <name val="Calibri"/>
      <family val="2"/>
      <scheme val="minor"/>
    </font>
    <font>
      <sz val="12"/>
      <color rgb="FF366092"/>
      <name val="Calibri"/>
      <family val="2"/>
      <scheme val="minor"/>
    </font>
    <font>
      <b/>
      <sz val="12"/>
      <color rgb="FF366092"/>
      <name val="Calibri"/>
      <family val="2"/>
      <scheme val="minor"/>
    </font>
    <font>
      <b/>
      <u/>
      <sz val="20"/>
      <color theme="1"/>
      <name val="Calibri"/>
      <family val="2"/>
      <scheme val="minor"/>
    </font>
    <font>
      <b/>
      <u/>
      <sz val="11"/>
      <color theme="10"/>
      <name val="Calibri"/>
      <family val="2"/>
      <scheme val="minor"/>
    </font>
    <font>
      <b/>
      <u/>
      <sz val="11"/>
      <color theme="1"/>
      <name val="Calibri"/>
      <family val="2"/>
      <scheme val="minor"/>
    </font>
    <font>
      <b/>
      <u/>
      <sz val="11"/>
      <color rgb="FFFF0000"/>
      <name val="Calibri"/>
      <family val="2"/>
      <scheme val="minor"/>
    </font>
    <font>
      <b/>
      <sz val="11"/>
      <color rgb="FFFF0000"/>
      <name val="Calibri"/>
      <family val="2"/>
      <scheme val="minor"/>
    </font>
    <font>
      <b/>
      <u/>
      <sz val="11"/>
      <color rgb="FFFF0000"/>
      <name val="Calibri"/>
      <family val="2"/>
    </font>
    <font>
      <b/>
      <sz val="11"/>
      <name val="Calibri"/>
      <family val="2"/>
      <scheme val="minor"/>
    </font>
    <font>
      <sz val="11"/>
      <name val="Calibri"/>
      <family val="2"/>
      <scheme val="minor"/>
    </font>
    <font>
      <b/>
      <u/>
      <sz val="10"/>
      <color rgb="FFFF0000"/>
      <name val="Arial"/>
      <family val="2"/>
    </font>
    <font>
      <b/>
      <sz val="12"/>
      <color theme="1"/>
      <name val="Calibri"/>
      <family val="2"/>
      <scheme val="minor"/>
    </font>
  </fonts>
  <fills count="11">
    <fill>
      <patternFill patternType="none"/>
    </fill>
    <fill>
      <patternFill patternType="gray125"/>
    </fill>
    <fill>
      <patternFill patternType="solid">
        <fgColor theme="8" tint="0.79998168889431442"/>
        <bgColor indexed="64"/>
      </patternFill>
    </fill>
    <fill>
      <patternFill patternType="solid">
        <fgColor theme="6"/>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theme="7"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auto="1"/>
      </left>
      <right/>
      <top/>
      <bottom/>
      <diagonal/>
    </border>
    <border>
      <left/>
      <right style="hair">
        <color auto="1"/>
      </right>
      <top/>
      <bottom/>
      <diagonal/>
    </border>
    <border>
      <left/>
      <right/>
      <top style="thin">
        <color indexed="64"/>
      </top>
      <bottom style="double">
        <color indexed="64"/>
      </bottom>
      <diagonal/>
    </border>
    <border>
      <left style="hair">
        <color indexed="64"/>
      </left>
      <right style="hair">
        <color indexed="64"/>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43" fontId="1" fillId="0" borderId="0" applyFont="0" applyFill="0" applyBorder="0" applyAlignment="0" applyProtection="0"/>
    <xf numFmtId="0" fontId="5" fillId="0" borderId="0" applyNumberFormat="0" applyFill="0" applyBorder="0" applyAlignment="0" applyProtection="0"/>
    <xf numFmtId="44" fontId="6" fillId="0" borderId="0" applyFont="0" applyFill="0" applyBorder="0" applyAlignment="0" applyProtection="0"/>
    <xf numFmtId="0" fontId="1" fillId="0" borderId="0"/>
  </cellStyleXfs>
  <cellXfs count="222">
    <xf numFmtId="0" fontId="0" fillId="0" borderId="0" xfId="0"/>
    <xf numFmtId="0" fontId="1" fillId="0" borderId="6" xfId="4" applyBorder="1" applyAlignment="1">
      <alignment horizontal="left" vertical="center"/>
    </xf>
    <xf numFmtId="0" fontId="1" fillId="0" borderId="8" xfId="4" applyBorder="1" applyAlignment="1">
      <alignment horizontal="left" vertical="center"/>
    </xf>
    <xf numFmtId="0" fontId="1" fillId="0" borderId="9" xfId="4" applyBorder="1" applyAlignment="1">
      <alignment horizontal="left" vertical="center"/>
    </xf>
    <xf numFmtId="0" fontId="1" fillId="0" borderId="0" xfId="4" applyAlignment="1">
      <alignment horizontal="left" vertical="center"/>
    </xf>
    <xf numFmtId="0" fontId="3" fillId="0" borderId="12" xfId="4" applyFont="1" applyBorder="1" applyAlignment="1">
      <alignment horizontal="left" vertical="center"/>
    </xf>
    <xf numFmtId="0" fontId="1" fillId="0" borderId="7" xfId="4" applyBorder="1" applyAlignment="1">
      <alignment horizontal="left" vertical="center"/>
    </xf>
    <xf numFmtId="0" fontId="11" fillId="0" borderId="10" xfId="4" applyFont="1" applyBorder="1" applyAlignment="1">
      <alignment horizontal="left" vertical="center"/>
    </xf>
    <xf numFmtId="0" fontId="11" fillId="0" borderId="5" xfId="4" applyFont="1" applyBorder="1" applyAlignment="1">
      <alignment horizontal="left" vertical="center"/>
    </xf>
    <xf numFmtId="0" fontId="11" fillId="0" borderId="11" xfId="4" applyFont="1" applyBorder="1" applyAlignment="1">
      <alignment horizontal="left" vertical="center"/>
    </xf>
    <xf numFmtId="0" fontId="12" fillId="0" borderId="7" xfId="4" applyFont="1" applyBorder="1" applyAlignment="1">
      <alignment horizontal="left" vertical="center"/>
    </xf>
    <xf numFmtId="49" fontId="1" fillId="0" borderId="8" xfId="4" applyNumberFormat="1" applyBorder="1" applyAlignment="1">
      <alignment horizontal="left" vertical="center"/>
    </xf>
    <xf numFmtId="0" fontId="3" fillId="0" borderId="0" xfId="4" applyFont="1"/>
    <xf numFmtId="0" fontId="1" fillId="0" borderId="0" xfId="4"/>
    <xf numFmtId="0" fontId="11" fillId="0" borderId="0" xfId="4" applyFont="1"/>
    <xf numFmtId="44" fontId="19" fillId="6" borderId="13" xfId="3" applyFont="1" applyFill="1" applyBorder="1" applyAlignment="1" applyProtection="1">
      <alignment horizontal="center" vertical="center"/>
      <protection locked="0"/>
    </xf>
    <xf numFmtId="0" fontId="13" fillId="6" borderId="22" xfId="0" applyFont="1" applyFill="1" applyBorder="1" applyAlignment="1" applyProtection="1">
      <alignment horizontal="center" vertical="center"/>
      <protection locked="0"/>
    </xf>
    <xf numFmtId="49" fontId="19" fillId="6" borderId="13" xfId="0" quotePrefix="1" applyNumberFormat="1" applyFont="1" applyFill="1" applyBorder="1" applyAlignment="1" applyProtection="1">
      <alignment horizontal="center" vertical="center"/>
      <protection locked="0"/>
    </xf>
    <xf numFmtId="49" fontId="19" fillId="6" borderId="13" xfId="0" applyNumberFormat="1" applyFont="1" applyFill="1" applyBorder="1" applyAlignment="1" applyProtection="1">
      <alignment horizontal="center" vertical="center"/>
      <protection locked="0"/>
    </xf>
    <xf numFmtId="0" fontId="31" fillId="0" borderId="0" xfId="2" applyFont="1" applyFill="1" applyBorder="1" applyAlignment="1" applyProtection="1">
      <alignment horizontal="left"/>
    </xf>
    <xf numFmtId="0" fontId="30" fillId="0" borderId="0" xfId="4" applyFont="1"/>
    <xf numFmtId="0" fontId="34" fillId="0" borderId="0" xfId="4" applyFont="1" applyAlignment="1">
      <alignment horizontal="left"/>
    </xf>
    <xf numFmtId="0" fontId="1" fillId="0" borderId="0" xfId="4" applyAlignment="1">
      <alignment horizontal="left"/>
    </xf>
    <xf numFmtId="0" fontId="32" fillId="0" borderId="27" xfId="4" applyFont="1" applyBorder="1"/>
    <xf numFmtId="0" fontId="1" fillId="0" borderId="28" xfId="4" applyBorder="1"/>
    <xf numFmtId="0" fontId="1" fillId="0" borderId="29" xfId="4" applyBorder="1"/>
    <xf numFmtId="0" fontId="32" fillId="0" borderId="28" xfId="4" applyFont="1" applyBorder="1"/>
    <xf numFmtId="0" fontId="4" fillId="0" borderId="12" xfId="4" applyFont="1" applyBorder="1"/>
    <xf numFmtId="0" fontId="1" fillId="0" borderId="8" xfId="4" applyBorder="1"/>
    <xf numFmtId="0" fontId="1" fillId="0" borderId="9" xfId="4" applyBorder="1"/>
    <xf numFmtId="0" fontId="4" fillId="0" borderId="10" xfId="4" applyFont="1" applyBorder="1"/>
    <xf numFmtId="0" fontId="1" fillId="0" borderId="5" xfId="4" applyBorder="1"/>
    <xf numFmtId="0" fontId="1" fillId="0" borderId="11" xfId="4" applyBorder="1"/>
    <xf numFmtId="0" fontId="1" fillId="0" borderId="27" xfId="4" applyBorder="1"/>
    <xf numFmtId="0" fontId="31" fillId="0" borderId="28" xfId="2" applyFont="1" applyFill="1" applyBorder="1" applyAlignment="1" applyProtection="1">
      <alignment horizontal="left"/>
    </xf>
    <xf numFmtId="0" fontId="31" fillId="0" borderId="29" xfId="2" applyFont="1" applyFill="1" applyBorder="1" applyAlignment="1" applyProtection="1">
      <alignment horizontal="left"/>
    </xf>
    <xf numFmtId="0" fontId="4" fillId="0" borderId="27" xfId="4" applyFont="1" applyBorder="1"/>
    <xf numFmtId="0" fontId="4" fillId="0" borderId="7" xfId="4" applyFont="1" applyBorder="1"/>
    <xf numFmtId="0" fontId="1" fillId="0" borderId="6" xfId="4" applyBorder="1"/>
    <xf numFmtId="0" fontId="1" fillId="0" borderId="7" xfId="4" applyBorder="1"/>
    <xf numFmtId="0" fontId="1" fillId="0" borderId="12" xfId="4" applyBorder="1"/>
    <xf numFmtId="0" fontId="38" fillId="0" borderId="10" xfId="4" applyFont="1" applyBorder="1"/>
    <xf numFmtId="0" fontId="1" fillId="0" borderId="10" xfId="4" applyBorder="1"/>
    <xf numFmtId="0" fontId="36" fillId="0" borderId="10" xfId="4" applyFont="1" applyBorder="1"/>
    <xf numFmtId="0" fontId="37" fillId="0" borderId="5" xfId="4" applyFont="1" applyBorder="1"/>
    <xf numFmtId="0" fontId="37" fillId="0" borderId="11" xfId="4" applyFont="1" applyBorder="1"/>
    <xf numFmtId="0" fontId="39" fillId="0" borderId="0" xfId="0" applyFont="1" applyAlignment="1">
      <alignment horizontal="left" vertical="center"/>
    </xf>
    <xf numFmtId="0" fontId="0" fillId="0" borderId="0" xfId="0" applyAlignment="1">
      <alignment horizontal="left" vertical="center"/>
    </xf>
    <xf numFmtId="49" fontId="19" fillId="6" borderId="20" xfId="0" applyNumberFormat="1" applyFont="1" applyFill="1" applyBorder="1" applyAlignment="1" applyProtection="1">
      <alignment vertical="center"/>
      <protection locked="0"/>
    </xf>
    <xf numFmtId="49" fontId="19" fillId="6" borderId="21" xfId="0" applyNumberFormat="1" applyFont="1" applyFill="1" applyBorder="1" applyAlignment="1" applyProtection="1">
      <alignment vertical="center"/>
      <protection locked="0"/>
    </xf>
    <xf numFmtId="49" fontId="19" fillId="6" borderId="22" xfId="0" applyNumberFormat="1" applyFont="1" applyFill="1" applyBorder="1" applyAlignment="1" applyProtection="1">
      <alignment vertical="center"/>
      <protection locked="0"/>
    </xf>
    <xf numFmtId="0" fontId="13" fillId="0" borderId="0" xfId="0" applyFont="1"/>
    <xf numFmtId="49" fontId="13" fillId="0" borderId="0" xfId="0" applyNumberFormat="1" applyFont="1"/>
    <xf numFmtId="0" fontId="7" fillId="0" borderId="0" xfId="0" applyFont="1" applyAlignment="1">
      <alignment vertical="center"/>
    </xf>
    <xf numFmtId="1" fontId="13" fillId="0" borderId="0" xfId="0" applyNumberFormat="1" applyFont="1"/>
    <xf numFmtId="0" fontId="13" fillId="0" borderId="0" xfId="0" applyFont="1" applyAlignment="1">
      <alignment horizontal="center" vertical="center"/>
    </xf>
    <xf numFmtId="0" fontId="9" fillId="0" borderId="0" xfId="0" applyFont="1" applyAlignment="1">
      <alignment horizontal="left" vertical="center"/>
    </xf>
    <xf numFmtId="40" fontId="13" fillId="0" borderId="0" xfId="0" applyNumberFormat="1" applyFont="1"/>
    <xf numFmtId="1" fontId="13" fillId="0" borderId="0" xfId="0" applyNumberFormat="1" applyFont="1" applyAlignment="1">
      <alignment wrapText="1"/>
    </xf>
    <xf numFmtId="0" fontId="10" fillId="0" borderId="15" xfId="0" applyFont="1" applyBorder="1"/>
    <xf numFmtId="0" fontId="13" fillId="0" borderId="14" xfId="0" applyFont="1" applyBorder="1"/>
    <xf numFmtId="49" fontId="13" fillId="0" borderId="16" xfId="0" applyNumberFormat="1" applyFont="1" applyBorder="1"/>
    <xf numFmtId="0" fontId="13" fillId="6" borderId="22" xfId="0" applyFont="1" applyFill="1" applyBorder="1" applyAlignment="1">
      <alignment horizontal="center" vertical="center"/>
    </xf>
    <xf numFmtId="0" fontId="20" fillId="0" borderId="0" xfId="0" applyFont="1" applyAlignment="1">
      <alignment horizontal="center" vertical="center"/>
    </xf>
    <xf numFmtId="0" fontId="21" fillId="0" borderId="0" xfId="0" applyFont="1" applyAlignment="1">
      <alignment horizontal="left" vertical="center" wrapText="1"/>
    </xf>
    <xf numFmtId="0" fontId="10" fillId="0" borderId="0" xfId="0" applyFont="1" applyAlignment="1">
      <alignment horizontal="left" vertical="center" wrapText="1"/>
    </xf>
    <xf numFmtId="0" fontId="20" fillId="0" borderId="13" xfId="0" applyFont="1" applyBorder="1" applyAlignment="1">
      <alignment horizontal="center" vertical="center"/>
    </xf>
    <xf numFmtId="0" fontId="15" fillId="0" borderId="13" xfId="0" applyFont="1" applyBorder="1" applyAlignment="1">
      <alignment horizontal="center" vertical="center"/>
    </xf>
    <xf numFmtId="0" fontId="19" fillId="0" borderId="13" xfId="0" applyFont="1" applyBorder="1" applyAlignment="1">
      <alignment horizontal="center" vertical="center"/>
    </xf>
    <xf numFmtId="49" fontId="19" fillId="6" borderId="13" xfId="0" quotePrefix="1" applyNumberFormat="1" applyFont="1" applyFill="1" applyBorder="1" applyAlignment="1">
      <alignment horizontal="center" vertical="center"/>
    </xf>
    <xf numFmtId="49" fontId="19" fillId="6" borderId="13" xfId="0" applyNumberFormat="1" applyFont="1" applyFill="1" applyBorder="1" applyAlignment="1">
      <alignment horizontal="center" vertical="center"/>
    </xf>
    <xf numFmtId="44" fontId="19" fillId="6" borderId="13" xfId="3" applyFont="1" applyFill="1" applyBorder="1" applyAlignment="1" applyProtection="1">
      <alignment horizontal="center" vertical="center"/>
    </xf>
    <xf numFmtId="44" fontId="19" fillId="7" borderId="13" xfId="1" applyNumberFormat="1" applyFont="1" applyFill="1" applyBorder="1" applyAlignment="1" applyProtection="1">
      <alignment horizontal="center" vertical="center"/>
    </xf>
    <xf numFmtId="0" fontId="7" fillId="7" borderId="1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9" xfId="0" applyFont="1" applyFill="1" applyBorder="1" applyAlignment="1">
      <alignment horizontal="center" vertical="center"/>
    </xf>
    <xf numFmtId="0" fontId="14" fillId="7" borderId="7" xfId="0" applyFont="1" applyFill="1" applyBorder="1" applyAlignment="1">
      <alignment horizontal="center" vertical="center"/>
    </xf>
    <xf numFmtId="0" fontId="7" fillId="7" borderId="0" xfId="0" applyFont="1" applyFill="1" applyAlignment="1">
      <alignment horizontal="center" vertical="center"/>
    </xf>
    <xf numFmtId="0" fontId="7" fillId="7" borderId="6" xfId="0" applyFont="1" applyFill="1" applyBorder="1" applyAlignment="1">
      <alignment horizontal="center" vertical="center"/>
    </xf>
    <xf numFmtId="0" fontId="14" fillId="7" borderId="0" xfId="0" applyFont="1" applyFill="1" applyAlignment="1">
      <alignment horizontal="center" vertical="center"/>
    </xf>
    <xf numFmtId="14" fontId="14" fillId="7" borderId="0" xfId="0" applyNumberFormat="1" applyFont="1" applyFill="1" applyAlignment="1">
      <alignment horizontal="center" vertical="center"/>
    </xf>
    <xf numFmtId="14" fontId="14" fillId="7" borderId="6" xfId="0" applyNumberFormat="1" applyFont="1" applyFill="1" applyBorder="1" applyAlignment="1">
      <alignment horizontal="center" vertical="center"/>
    </xf>
    <xf numFmtId="0" fontId="13" fillId="7" borderId="6" xfId="0" applyFont="1" applyFill="1" applyBorder="1" applyAlignment="1">
      <alignment horizontal="left" vertical="center"/>
    </xf>
    <xf numFmtId="0" fontId="21" fillId="0" borderId="0" xfId="0" applyFont="1" applyAlignment="1">
      <alignment horizontal="left" vertical="center"/>
    </xf>
    <xf numFmtId="0" fontId="13" fillId="0" borderId="0" xfId="0" applyFont="1" applyAlignment="1">
      <alignment horizontal="left" vertical="center"/>
    </xf>
    <xf numFmtId="0" fontId="14" fillId="7" borderId="6" xfId="0" applyFont="1" applyFill="1" applyBorder="1" applyAlignment="1">
      <alignment horizontal="center" vertical="center"/>
    </xf>
    <xf numFmtId="0" fontId="13" fillId="8" borderId="20" xfId="0" applyFont="1" applyFill="1" applyBorder="1" applyAlignment="1">
      <alignment horizontal="left" vertical="center"/>
    </xf>
    <xf numFmtId="0" fontId="13" fillId="8" borderId="21" xfId="0" applyFont="1" applyFill="1" applyBorder="1" applyAlignment="1">
      <alignment horizontal="left" vertical="center"/>
    </xf>
    <xf numFmtId="0" fontId="13" fillId="8" borderId="22" xfId="0" applyFont="1" applyFill="1" applyBorder="1" applyAlignment="1">
      <alignment horizontal="left" vertical="center"/>
    </xf>
    <xf numFmtId="0" fontId="13" fillId="7" borderId="6" xfId="0" applyFont="1" applyFill="1" applyBorder="1" applyAlignment="1">
      <alignment horizontal="center" vertical="center"/>
    </xf>
    <xf numFmtId="49" fontId="19" fillId="6" borderId="20" xfId="0" applyNumberFormat="1" applyFont="1" applyFill="1" applyBorder="1" applyAlignment="1">
      <alignment vertical="center"/>
    </xf>
    <xf numFmtId="49" fontId="19" fillId="6" borderId="21" xfId="0" applyNumberFormat="1" applyFont="1" applyFill="1" applyBorder="1" applyAlignment="1">
      <alignment vertical="center"/>
    </xf>
    <xf numFmtId="49" fontId="19" fillId="6" borderId="22" xfId="0" applyNumberFormat="1" applyFont="1" applyFill="1" applyBorder="1" applyAlignment="1">
      <alignment vertical="center"/>
    </xf>
    <xf numFmtId="44" fontId="19" fillId="7" borderId="13" xfId="0" applyNumberFormat="1" applyFont="1" applyFill="1" applyBorder="1" applyAlignment="1">
      <alignment horizontal="center" vertical="center"/>
    </xf>
    <xf numFmtId="44" fontId="19" fillId="7" borderId="13" xfId="3" applyFont="1" applyFill="1" applyBorder="1" applyAlignment="1" applyProtection="1">
      <alignment horizontal="center" vertical="center"/>
    </xf>
    <xf numFmtId="44" fontId="19" fillId="7" borderId="19" xfId="3" applyFont="1" applyFill="1" applyBorder="1" applyAlignment="1" applyProtection="1">
      <alignment horizontal="center" vertical="center"/>
    </xf>
    <xf numFmtId="44" fontId="19" fillId="7" borderId="26" xfId="0" applyNumberFormat="1" applyFont="1" applyFill="1" applyBorder="1" applyAlignment="1">
      <alignment horizontal="center" vertical="center"/>
    </xf>
    <xf numFmtId="44" fontId="19" fillId="7" borderId="24" xfId="3" applyFont="1" applyFill="1" applyBorder="1" applyAlignment="1" applyProtection="1">
      <alignment horizontal="center" vertical="center"/>
    </xf>
    <xf numFmtId="0" fontId="19" fillId="0" borderId="0" xfId="0" applyFont="1" applyAlignment="1">
      <alignment horizontal="center" vertical="center"/>
    </xf>
    <xf numFmtId="40" fontId="14" fillId="0" borderId="25" xfId="0" applyNumberFormat="1" applyFont="1" applyBorder="1"/>
    <xf numFmtId="0" fontId="10" fillId="0" borderId="0" xfId="0" applyFont="1" applyAlignment="1">
      <alignment horizontal="left" vertical="center"/>
    </xf>
    <xf numFmtId="0" fontId="14" fillId="7" borderId="10" xfId="0" applyFont="1" applyFill="1" applyBorder="1" applyAlignment="1">
      <alignment horizontal="center" vertical="center"/>
    </xf>
    <xf numFmtId="0" fontId="14" fillId="7" borderId="5" xfId="0" applyFont="1" applyFill="1" applyBorder="1" applyAlignment="1">
      <alignment horizontal="center" vertical="center"/>
    </xf>
    <xf numFmtId="14" fontId="14" fillId="7" borderId="5" xfId="0" applyNumberFormat="1" applyFont="1" applyFill="1" applyBorder="1" applyAlignment="1">
      <alignment horizontal="center" vertical="center"/>
    </xf>
    <xf numFmtId="0" fontId="13" fillId="7" borderId="11" xfId="0" applyFont="1" applyFill="1" applyBorder="1" applyAlignment="1">
      <alignment horizontal="center" vertical="center"/>
    </xf>
    <xf numFmtId="0" fontId="14" fillId="0" borderId="0" xfId="0" applyFont="1" applyAlignment="1">
      <alignment horizontal="center" vertical="center"/>
    </xf>
    <xf numFmtId="14" fontId="13" fillId="0" borderId="0" xfId="0" applyNumberFormat="1" applyFont="1"/>
    <xf numFmtId="44" fontId="14" fillId="7" borderId="13" xfId="3" applyFont="1" applyFill="1" applyBorder="1" applyAlignment="1" applyProtection="1">
      <alignment horizontal="center" vertical="center"/>
    </xf>
    <xf numFmtId="0" fontId="14" fillId="7" borderId="11" xfId="0" applyFont="1" applyFill="1" applyBorder="1" applyAlignment="1">
      <alignment horizontal="center" vertical="center"/>
    </xf>
    <xf numFmtId="44" fontId="19" fillId="7" borderId="26" xfId="3" applyFont="1" applyFill="1" applyBorder="1" applyAlignment="1" applyProtection="1">
      <alignment horizontal="center" vertical="center"/>
    </xf>
    <xf numFmtId="44" fontId="14" fillId="0" borderId="25" xfId="0" applyNumberFormat="1" applyFont="1" applyBorder="1"/>
    <xf numFmtId="0" fontId="18" fillId="0" borderId="0" xfId="0" applyFont="1" applyAlignment="1">
      <alignment horizontal="left" vertical="center"/>
    </xf>
    <xf numFmtId="0" fontId="29" fillId="0" borderId="0" xfId="0" applyFont="1" applyAlignment="1">
      <alignment horizontal="center"/>
    </xf>
    <xf numFmtId="1" fontId="3" fillId="3" borderId="0" xfId="4" applyNumberFormat="1" applyFont="1" applyFill="1" applyAlignment="1">
      <alignment horizontal="center"/>
    </xf>
    <xf numFmtId="1" fontId="3" fillId="3" borderId="0" xfId="4" applyNumberFormat="1" applyFont="1" applyFill="1" applyAlignment="1">
      <alignment horizontal="center" wrapText="1"/>
    </xf>
    <xf numFmtId="49" fontId="1" fillId="3" borderId="0" xfId="4" applyNumberFormat="1" applyFill="1"/>
    <xf numFmtId="40" fontId="1" fillId="0" borderId="0" xfId="4" applyNumberFormat="1"/>
    <xf numFmtId="49" fontId="1" fillId="2" borderId="0" xfId="4" applyNumberFormat="1" applyFill="1"/>
    <xf numFmtId="49" fontId="23" fillId="5" borderId="1" xfId="4" applyNumberFormat="1" applyFont="1" applyFill="1" applyBorder="1" applyAlignment="1">
      <alignment horizontal="center" wrapText="1"/>
    </xf>
    <xf numFmtId="49" fontId="23" fillId="3" borderId="1" xfId="4" applyNumberFormat="1" applyFont="1" applyFill="1" applyBorder="1" applyAlignment="1">
      <alignment horizontal="center" wrapText="1"/>
    </xf>
    <xf numFmtId="49" fontId="23" fillId="5" borderId="1" xfId="1" applyNumberFormat="1" applyFont="1" applyFill="1" applyBorder="1" applyAlignment="1" applyProtection="1">
      <alignment horizontal="center" wrapText="1"/>
    </xf>
    <xf numFmtId="49" fontId="23" fillId="3" borderId="2" xfId="4" applyNumberFormat="1" applyFont="1" applyFill="1" applyBorder="1" applyAlignment="1">
      <alignment horizontal="center" wrapText="1"/>
    </xf>
    <xf numFmtId="1" fontId="23" fillId="3" borderId="2" xfId="4" applyNumberFormat="1" applyFont="1" applyFill="1" applyBorder="1" applyAlignment="1">
      <alignment horizontal="center" wrapText="1"/>
    </xf>
    <xf numFmtId="1" fontId="23" fillId="3" borderId="1" xfId="4" applyNumberFormat="1" applyFont="1" applyFill="1" applyBorder="1" applyAlignment="1">
      <alignment horizontal="center" wrapText="1"/>
    </xf>
    <xf numFmtId="49" fontId="23" fillId="3" borderId="0" xfId="4" applyNumberFormat="1" applyFont="1" applyFill="1"/>
    <xf numFmtId="40" fontId="23" fillId="3" borderId="1" xfId="4" applyNumberFormat="1" applyFont="1" applyFill="1" applyBorder="1" applyAlignment="1">
      <alignment horizontal="center"/>
    </xf>
    <xf numFmtId="0" fontId="24" fillId="9" borderId="1" xfId="4" applyFont="1" applyFill="1" applyBorder="1" applyAlignment="1">
      <alignment horizontal="center" wrapText="1"/>
    </xf>
    <xf numFmtId="0" fontId="24" fillId="10" borderId="1" xfId="4" applyFont="1" applyFill="1" applyBorder="1" applyAlignment="1">
      <alignment horizontal="center"/>
    </xf>
    <xf numFmtId="0" fontId="24" fillId="9" borderId="1" xfId="4" applyFont="1" applyFill="1" applyBorder="1" applyAlignment="1">
      <alignment horizontal="center"/>
    </xf>
    <xf numFmtId="0" fontId="24" fillId="9" borderId="1" xfId="1" applyNumberFormat="1" applyFont="1" applyFill="1" applyBorder="1" applyAlignment="1" applyProtection="1">
      <alignment horizontal="center"/>
    </xf>
    <xf numFmtId="40" fontId="24" fillId="9" borderId="1" xfId="4" applyNumberFormat="1" applyFont="1" applyFill="1" applyBorder="1"/>
    <xf numFmtId="38" fontId="24" fillId="9" borderId="1" xfId="4" applyNumberFormat="1" applyFont="1" applyFill="1" applyBorder="1" applyAlignment="1">
      <alignment wrapText="1"/>
    </xf>
    <xf numFmtId="38" fontId="24" fillId="9" borderId="1" xfId="4" applyNumberFormat="1" applyFont="1" applyFill="1" applyBorder="1"/>
    <xf numFmtId="49" fontId="24" fillId="10" borderId="1" xfId="4" applyNumberFormat="1" applyFont="1" applyFill="1" applyBorder="1"/>
    <xf numFmtId="0" fontId="1" fillId="9" borderId="1" xfId="4" applyFill="1" applyBorder="1"/>
    <xf numFmtId="49" fontId="1" fillId="9" borderId="1" xfId="4" applyNumberFormat="1" applyFill="1" applyBorder="1"/>
    <xf numFmtId="0" fontId="24" fillId="2" borderId="1" xfId="4" applyFont="1" applyFill="1" applyBorder="1" applyAlignment="1">
      <alignment horizontal="center" wrapText="1"/>
    </xf>
    <xf numFmtId="0" fontId="24" fillId="2" borderId="1" xfId="4" applyFont="1" applyFill="1" applyBorder="1" applyAlignment="1">
      <alignment horizontal="center"/>
    </xf>
    <xf numFmtId="0" fontId="24" fillId="2" borderId="1" xfId="1" applyNumberFormat="1" applyFont="1" applyFill="1" applyBorder="1" applyAlignment="1" applyProtection="1">
      <alignment horizontal="center"/>
    </xf>
    <xf numFmtId="40" fontId="24" fillId="2" borderId="1" xfId="4" applyNumberFormat="1" applyFont="1" applyFill="1" applyBorder="1"/>
    <xf numFmtId="38" fontId="24" fillId="2" borderId="1" xfId="4" applyNumberFormat="1" applyFont="1" applyFill="1" applyBorder="1" applyAlignment="1">
      <alignment wrapText="1"/>
    </xf>
    <xf numFmtId="38" fontId="24" fillId="2" borderId="1" xfId="4" applyNumberFormat="1" applyFont="1" applyFill="1" applyBorder="1"/>
    <xf numFmtId="0" fontId="1" fillId="2" borderId="1" xfId="4" applyFill="1" applyBorder="1"/>
    <xf numFmtId="49" fontId="1" fillId="2" borderId="1" xfId="4" applyNumberFormat="1" applyFill="1" applyBorder="1"/>
    <xf numFmtId="0" fontId="24" fillId="2" borderId="1" xfId="1" applyNumberFormat="1" applyFont="1" applyFill="1" applyBorder="1" applyAlignment="1" applyProtection="1">
      <alignment horizontal="center" wrapText="1"/>
    </xf>
    <xf numFmtId="49" fontId="24" fillId="2" borderId="1" xfId="1" applyNumberFormat="1" applyFont="1" applyFill="1" applyBorder="1" applyAlignment="1" applyProtection="1">
      <alignment horizontal="center" wrapText="1"/>
    </xf>
    <xf numFmtId="49" fontId="24" fillId="2" borderId="1" xfId="1" applyNumberFormat="1" applyFont="1" applyFill="1" applyBorder="1" applyAlignment="1" applyProtection="1">
      <alignment horizontal="center"/>
    </xf>
    <xf numFmtId="0" fontId="24" fillId="2" borderId="1" xfId="4" applyFont="1" applyFill="1" applyBorder="1" applyAlignment="1">
      <alignment wrapText="1"/>
    </xf>
    <xf numFmtId="0" fontId="24" fillId="2" borderId="1" xfId="4" applyFont="1" applyFill="1" applyBorder="1"/>
    <xf numFmtId="0" fontId="24" fillId="10" borderId="1" xfId="4" applyFont="1" applyFill="1" applyBorder="1"/>
    <xf numFmtId="0" fontId="1" fillId="10" borderId="1" xfId="4" applyFill="1" applyBorder="1"/>
    <xf numFmtId="49" fontId="24" fillId="2" borderId="1" xfId="4" applyNumberFormat="1" applyFont="1" applyFill="1" applyBorder="1"/>
    <xf numFmtId="49" fontId="1" fillId="0" borderId="0" xfId="4" applyNumberFormat="1"/>
    <xf numFmtId="0" fontId="25" fillId="0" borderId="0" xfId="4" applyFont="1"/>
    <xf numFmtId="0" fontId="1" fillId="7" borderId="0" xfId="4" applyFill="1"/>
    <xf numFmtId="49" fontId="1" fillId="7" borderId="0" xfId="4" applyNumberFormat="1" applyFill="1"/>
    <xf numFmtId="0" fontId="14" fillId="7" borderId="0" xfId="0" applyFont="1" applyFill="1" applyAlignment="1">
      <alignment horizontal="left" vertical="center"/>
    </xf>
    <xf numFmtId="1" fontId="1" fillId="0" borderId="0" xfId="4" applyNumberFormat="1" applyAlignment="1">
      <alignment wrapText="1"/>
    </xf>
    <xf numFmtId="49" fontId="19" fillId="6" borderId="20" xfId="0" applyNumberFormat="1" applyFont="1" applyFill="1" applyBorder="1" applyAlignment="1">
      <alignment vertical="center" wrapText="1"/>
    </xf>
    <xf numFmtId="0" fontId="34" fillId="0" borderId="12" xfId="4" applyFont="1" applyBorder="1"/>
    <xf numFmtId="0" fontId="35" fillId="0" borderId="8" xfId="4" applyFont="1" applyBorder="1" applyAlignment="1">
      <alignment vertical="top"/>
    </xf>
    <xf numFmtId="0" fontId="34" fillId="0" borderId="10" xfId="4" applyFont="1" applyBorder="1"/>
    <xf numFmtId="0" fontId="5" fillId="0" borderId="5" xfId="2" applyBorder="1" applyAlignment="1">
      <alignment vertical="top"/>
    </xf>
    <xf numFmtId="0" fontId="24" fillId="2" borderId="1" xfId="4" quotePrefix="1" applyFont="1" applyFill="1" applyBorder="1" applyAlignment="1">
      <alignment horizontal="center"/>
    </xf>
    <xf numFmtId="0" fontId="20" fillId="0" borderId="20" xfId="0" applyFont="1" applyBorder="1" applyAlignment="1">
      <alignment horizontal="center" vertical="center"/>
    </xf>
    <xf numFmtId="0" fontId="20" fillId="0" borderId="21" xfId="0" applyFont="1" applyBorder="1" applyAlignment="1">
      <alignment horizontal="center" vertical="center"/>
    </xf>
    <xf numFmtId="0" fontId="27" fillId="0" borderId="23" xfId="0" applyFont="1" applyBorder="1" applyAlignment="1">
      <alignment horizontal="left" vertical="center"/>
    </xf>
    <xf numFmtId="0" fontId="27" fillId="0" borderId="0" xfId="0" applyFont="1" applyAlignment="1">
      <alignment horizontal="left" vertical="center"/>
    </xf>
    <xf numFmtId="0" fontId="27" fillId="0" borderId="24" xfId="0" applyFont="1" applyBorder="1" applyAlignment="1">
      <alignment horizontal="left" vertical="center"/>
    </xf>
    <xf numFmtId="0" fontId="8" fillId="0" borderId="17" xfId="0" applyFont="1" applyBorder="1" applyAlignment="1">
      <alignment horizontal="left" vertical="center"/>
    </xf>
    <xf numFmtId="0" fontId="8" fillId="0" borderId="18" xfId="0" applyFont="1" applyBorder="1" applyAlignment="1">
      <alignment horizontal="left" vertical="center"/>
    </xf>
    <xf numFmtId="0" fontId="8" fillId="0" borderId="19" xfId="0" applyFont="1" applyBorder="1" applyAlignment="1">
      <alignment horizontal="left" vertical="center"/>
    </xf>
    <xf numFmtId="0" fontId="7" fillId="7" borderId="8" xfId="0" applyFont="1" applyFill="1" applyBorder="1" applyAlignment="1">
      <alignment horizontal="center" vertical="center"/>
    </xf>
    <xf numFmtId="0" fontId="17" fillId="0" borderId="0" xfId="0" applyFont="1" applyAlignment="1">
      <alignment horizontal="center" vertical="center"/>
    </xf>
    <xf numFmtId="0" fontId="16" fillId="0" borderId="0" xfId="0" applyFont="1" applyAlignment="1">
      <alignment horizontal="center" vertical="center" wrapText="1"/>
    </xf>
    <xf numFmtId="0" fontId="16" fillId="0" borderId="0" xfId="0" applyFont="1" applyAlignment="1">
      <alignment horizontal="center" vertical="center"/>
    </xf>
    <xf numFmtId="0" fontId="7" fillId="7" borderId="12" xfId="0" applyFont="1" applyFill="1" applyBorder="1" applyAlignment="1">
      <alignment horizontal="center" vertical="center"/>
    </xf>
    <xf numFmtId="0" fontId="7" fillId="7" borderId="9" xfId="0" applyFont="1" applyFill="1" applyBorder="1" applyAlignment="1">
      <alignment horizontal="center" vertical="center"/>
    </xf>
    <xf numFmtId="0" fontId="28" fillId="6" borderId="21" xfId="0" applyFont="1" applyFill="1" applyBorder="1" applyAlignment="1" applyProtection="1">
      <alignment horizontal="center"/>
      <protection locked="0"/>
    </xf>
    <xf numFmtId="0" fontId="28" fillId="6" borderId="18" xfId="0" applyFont="1" applyFill="1" applyBorder="1" applyAlignment="1" applyProtection="1">
      <alignment horizontal="center"/>
      <protection locked="0"/>
    </xf>
    <xf numFmtId="0" fontId="29" fillId="0" borderId="0" xfId="0" applyFont="1" applyAlignment="1">
      <alignment horizontal="center"/>
    </xf>
    <xf numFmtId="49" fontId="19" fillId="6" borderId="15" xfId="0" applyNumberFormat="1" applyFont="1" applyFill="1" applyBorder="1" applyAlignment="1" applyProtection="1">
      <alignment horizontal="center" vertical="center" wrapText="1"/>
      <protection locked="0"/>
    </xf>
    <xf numFmtId="49" fontId="19" fillId="6" borderId="14" xfId="0" applyNumberFormat="1" applyFont="1" applyFill="1" applyBorder="1" applyAlignment="1" applyProtection="1">
      <alignment horizontal="center" vertical="center" wrapText="1"/>
      <protection locked="0"/>
    </xf>
    <xf numFmtId="49" fontId="19" fillId="6" borderId="16" xfId="0" applyNumberFormat="1" applyFont="1" applyFill="1" applyBorder="1" applyAlignment="1" applyProtection="1">
      <alignment horizontal="center" vertical="center" wrapText="1"/>
      <protection locked="0"/>
    </xf>
    <xf numFmtId="49" fontId="19" fillId="6" borderId="23" xfId="0" applyNumberFormat="1" applyFont="1" applyFill="1" applyBorder="1" applyAlignment="1" applyProtection="1">
      <alignment horizontal="center" vertical="center" wrapText="1"/>
      <protection locked="0"/>
    </xf>
    <xf numFmtId="49" fontId="19" fillId="6" borderId="0" xfId="0" applyNumberFormat="1" applyFont="1" applyFill="1" applyAlignment="1" applyProtection="1">
      <alignment horizontal="center" vertical="center" wrapText="1"/>
      <protection locked="0"/>
    </xf>
    <xf numFmtId="49" fontId="19" fillId="6" borderId="24" xfId="0" applyNumberFormat="1" applyFont="1" applyFill="1" applyBorder="1" applyAlignment="1" applyProtection="1">
      <alignment horizontal="center" vertical="center" wrapText="1"/>
      <protection locked="0"/>
    </xf>
    <xf numFmtId="49" fontId="19" fillId="6" borderId="17" xfId="0" applyNumberFormat="1" applyFont="1" applyFill="1" applyBorder="1" applyAlignment="1" applyProtection="1">
      <alignment horizontal="center" vertical="center" wrapText="1"/>
      <protection locked="0"/>
    </xf>
    <xf numFmtId="49" fontId="19" fillId="6" borderId="18" xfId="0" applyNumberFormat="1" applyFont="1" applyFill="1" applyBorder="1" applyAlignment="1" applyProtection="1">
      <alignment horizontal="center" vertical="center" wrapText="1"/>
      <protection locked="0"/>
    </xf>
    <xf numFmtId="49" fontId="19" fillId="6" borderId="19" xfId="0" applyNumberFormat="1" applyFont="1" applyFill="1" applyBorder="1" applyAlignment="1" applyProtection="1">
      <alignment horizontal="center" vertical="center" wrapText="1"/>
      <protection locked="0"/>
    </xf>
    <xf numFmtId="0" fontId="31" fillId="0" borderId="0" xfId="2" applyFont="1" applyFill="1" applyBorder="1" applyAlignment="1" applyProtection="1">
      <alignment horizontal="left"/>
    </xf>
    <xf numFmtId="0" fontId="31" fillId="0" borderId="10" xfId="2" applyFont="1" applyFill="1" applyBorder="1" applyAlignment="1" applyProtection="1">
      <alignment horizontal="left"/>
    </xf>
    <xf numFmtId="0" fontId="31" fillId="0" borderId="5" xfId="2" applyFont="1" applyFill="1" applyBorder="1" applyAlignment="1" applyProtection="1">
      <alignment horizontal="left"/>
    </xf>
    <xf numFmtId="0" fontId="31" fillId="0" borderId="11" xfId="2" applyFont="1" applyFill="1" applyBorder="1" applyAlignment="1" applyProtection="1">
      <alignment horizontal="left"/>
    </xf>
    <xf numFmtId="0" fontId="7" fillId="7" borderId="0" xfId="0" applyFont="1" applyFill="1" applyAlignment="1">
      <alignment horizontal="center" vertical="center"/>
    </xf>
    <xf numFmtId="49" fontId="22" fillId="3" borderId="0" xfId="4" applyNumberFormat="1" applyFont="1" applyFill="1" applyAlignment="1">
      <alignment horizontal="left" vertical="top" wrapText="1"/>
    </xf>
    <xf numFmtId="0" fontId="22" fillId="3" borderId="0" xfId="4" applyFont="1" applyFill="1" applyAlignment="1">
      <alignment horizontal="left" vertical="top" wrapText="1"/>
    </xf>
    <xf numFmtId="49" fontId="23" fillId="3" borderId="2" xfId="4" applyNumberFormat="1" applyFont="1" applyFill="1" applyBorder="1" applyAlignment="1">
      <alignment horizontal="left"/>
    </xf>
    <xf numFmtId="0" fontId="1" fillId="0" borderId="3" xfId="4" applyBorder="1" applyAlignment="1">
      <alignment horizontal="left"/>
    </xf>
    <xf numFmtId="0" fontId="1" fillId="0" borderId="4" xfId="4" applyBorder="1" applyAlignment="1">
      <alignment horizontal="left"/>
    </xf>
    <xf numFmtId="0" fontId="23" fillId="3" borderId="2" xfId="4" applyFont="1" applyFill="1" applyBorder="1" applyAlignment="1">
      <alignment horizontal="left"/>
    </xf>
    <xf numFmtId="0" fontId="23" fillId="3" borderId="3" xfId="4" applyFont="1" applyFill="1" applyBorder="1" applyAlignment="1">
      <alignment horizontal="left"/>
    </xf>
    <xf numFmtId="0" fontId="1" fillId="0" borderId="4" xfId="4" applyBorder="1"/>
    <xf numFmtId="2" fontId="1" fillId="2" borderId="2" xfId="4" applyNumberFormat="1" applyFill="1" applyBorder="1" applyAlignment="1">
      <alignment wrapText="1"/>
    </xf>
    <xf numFmtId="2" fontId="1" fillId="0" borderId="3" xfId="4" applyNumberFormat="1" applyBorder="1" applyAlignment="1">
      <alignment wrapText="1"/>
    </xf>
    <xf numFmtId="2" fontId="1" fillId="0" borderId="4" xfId="4" applyNumberFormat="1" applyBorder="1" applyAlignment="1">
      <alignment wrapText="1"/>
    </xf>
    <xf numFmtId="2" fontId="1" fillId="2" borderId="2" xfId="4" applyNumberFormat="1" applyFill="1" applyBorder="1" applyAlignment="1">
      <alignment horizontal="left" wrapText="1"/>
    </xf>
    <xf numFmtId="2" fontId="1" fillId="0" borderId="3" xfId="4" applyNumberFormat="1" applyBorder="1" applyAlignment="1">
      <alignment horizontal="left" wrapText="1"/>
    </xf>
    <xf numFmtId="2" fontId="1" fillId="0" borderId="4" xfId="4" applyNumberFormat="1" applyBorder="1" applyAlignment="1">
      <alignment horizontal="left" wrapText="1"/>
    </xf>
    <xf numFmtId="0" fontId="1" fillId="4" borderId="2" xfId="4" applyFill="1" applyBorder="1"/>
    <xf numFmtId="0" fontId="1" fillId="4" borderId="3" xfId="4" applyFill="1" applyBorder="1"/>
    <xf numFmtId="0" fontId="1" fillId="4" borderId="4" xfId="4" applyFill="1" applyBorder="1"/>
    <xf numFmtId="0" fontId="28" fillId="6" borderId="18" xfId="0" applyFont="1" applyFill="1" applyBorder="1" applyAlignment="1">
      <alignment horizontal="center"/>
    </xf>
    <xf numFmtId="49" fontId="19" fillId="6" borderId="15" xfId="0" applyNumberFormat="1" applyFont="1" applyFill="1" applyBorder="1" applyAlignment="1">
      <alignment horizontal="center" vertical="center"/>
    </xf>
    <xf numFmtId="49" fontId="19" fillId="6" borderId="14" xfId="0" applyNumberFormat="1" applyFont="1" applyFill="1" applyBorder="1" applyAlignment="1">
      <alignment horizontal="center" vertical="center"/>
    </xf>
    <xf numFmtId="49" fontId="19" fillId="6" borderId="16" xfId="0" applyNumberFormat="1" applyFont="1" applyFill="1" applyBorder="1" applyAlignment="1">
      <alignment horizontal="center" vertical="center"/>
    </xf>
    <xf numFmtId="49" fontId="19" fillId="6" borderId="23" xfId="0" applyNumberFormat="1" applyFont="1" applyFill="1" applyBorder="1" applyAlignment="1">
      <alignment horizontal="center" vertical="center"/>
    </xf>
    <xf numFmtId="49" fontId="19" fillId="6" borderId="0" xfId="0" applyNumberFormat="1" applyFont="1" applyFill="1" applyAlignment="1">
      <alignment horizontal="center" vertical="center"/>
    </xf>
    <xf numFmtId="49" fontId="19" fillId="6" borderId="24" xfId="0" applyNumberFormat="1" applyFont="1" applyFill="1" applyBorder="1" applyAlignment="1">
      <alignment horizontal="center" vertical="center"/>
    </xf>
    <xf numFmtId="49" fontId="19" fillId="6" borderId="17" xfId="0" applyNumberFormat="1" applyFont="1" applyFill="1" applyBorder="1" applyAlignment="1">
      <alignment horizontal="center" vertical="center"/>
    </xf>
    <xf numFmtId="49" fontId="19" fillId="6" borderId="18" xfId="0" applyNumberFormat="1" applyFont="1" applyFill="1" applyBorder="1" applyAlignment="1">
      <alignment horizontal="center" vertical="center"/>
    </xf>
    <xf numFmtId="49" fontId="19" fillId="6" borderId="19" xfId="0" applyNumberFormat="1" applyFont="1" applyFill="1" applyBorder="1" applyAlignment="1">
      <alignment horizontal="center" vertical="center"/>
    </xf>
  </cellXfs>
  <cellStyles count="5">
    <cellStyle name="Comma" xfId="1" builtinId="3"/>
    <cellStyle name="Currency" xfId="3" builtinId="4"/>
    <cellStyle name="Hyperlink" xfId="2" builtinId="8"/>
    <cellStyle name="Normal" xfId="0" builtinId="0"/>
    <cellStyle name="Normal 3" xfId="4" xr:uid="{4B8436B5-B5CB-4042-8153-3E0FE1C4195C}"/>
  </cellStyles>
  <dxfs count="2">
    <dxf>
      <font>
        <color rgb="FFFF0000"/>
      </font>
    </dxf>
    <dxf>
      <font>
        <color rgb="FFFF0000"/>
      </font>
    </dxf>
  </dxfs>
  <tableStyles count="0" defaultTableStyle="TableStyleMedium9" defaultPivotStyle="PivotStyleLight16"/>
  <colors>
    <mruColors>
      <color rgb="FF36609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585107</xdr:colOff>
      <xdr:row>0</xdr:row>
      <xdr:rowOff>155735</xdr:rowOff>
    </xdr:from>
    <xdr:to>
      <xdr:col>0</xdr:col>
      <xdr:colOff>1455963</xdr:colOff>
      <xdr:row>2</xdr:row>
      <xdr:rowOff>186791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85107" y="155735"/>
          <a:ext cx="870856" cy="725020"/>
        </a:xfrm>
        <a:prstGeom prst="rect">
          <a:avLst/>
        </a:prstGeom>
        <a:scene3d>
          <a:camera prst="orthographicFront"/>
          <a:lightRig rig="threePt" dir="t"/>
        </a:scene3d>
        <a:sp3d contourW="12700">
          <a:contourClr>
            <a:schemeClr val="bg1"/>
          </a:contourClr>
        </a:sp3d>
      </xdr:spPr>
    </xdr:pic>
    <xdr:clientData/>
  </xdr:twoCellAnchor>
  <mc:AlternateContent xmlns:mc="http://schemas.openxmlformats.org/markup-compatibility/2006">
    <mc:Choice xmlns:a14="http://schemas.microsoft.com/office/drawing/2010/main" Requires="a14">
      <xdr:twoCellAnchor editAs="absolute">
        <xdr:from>
          <xdr:col>7</xdr:col>
          <xdr:colOff>200025</xdr:colOff>
          <xdr:row>7</xdr:row>
          <xdr:rowOff>0</xdr:rowOff>
        </xdr:from>
        <xdr:to>
          <xdr:col>7</xdr:col>
          <xdr:colOff>438150</xdr:colOff>
          <xdr:row>7</xdr:row>
          <xdr:rowOff>219075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solidFill>
              <a:srgbClr val="FFFFCC" mc:Ignorable="a14" a14:legacySpreadsheetColorIndex="26"/>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7</xdr:col>
          <xdr:colOff>200025</xdr:colOff>
          <xdr:row>7</xdr:row>
          <xdr:rowOff>247650</xdr:rowOff>
        </xdr:from>
        <xdr:to>
          <xdr:col>7</xdr:col>
          <xdr:colOff>438150</xdr:colOff>
          <xdr:row>8</xdr:row>
          <xdr:rowOff>209550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solidFill>
              <a:srgbClr val="FFFFCC" mc:Ignorable="a14" a14:legacySpreadsheetColorIndex="26"/>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9</xdr:col>
      <xdr:colOff>256024</xdr:colOff>
      <xdr:row>34</xdr:row>
      <xdr:rowOff>119612</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56761" y="364435"/>
          <a:ext cx="6592220" cy="54204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585107</xdr:colOff>
      <xdr:row>0</xdr:row>
      <xdr:rowOff>155735</xdr:rowOff>
    </xdr:from>
    <xdr:to>
      <xdr:col>0</xdr:col>
      <xdr:colOff>1455963</xdr:colOff>
      <xdr:row>2</xdr:row>
      <xdr:rowOff>186791</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85107" y="155735"/>
          <a:ext cx="870856" cy="716856"/>
        </a:xfrm>
        <a:prstGeom prst="rect">
          <a:avLst/>
        </a:prstGeom>
        <a:scene3d>
          <a:camera prst="orthographicFront"/>
          <a:lightRig rig="threePt" dir="t"/>
        </a:scene3d>
        <a:sp3d contourW="12700">
          <a:contourClr>
            <a:schemeClr val="bg1"/>
          </a:contourClr>
        </a:sp3d>
      </xdr:spPr>
    </xdr:pic>
    <xdr:clientData/>
  </xdr:twoCellAnchor>
  <mc:AlternateContent xmlns:mc="http://schemas.openxmlformats.org/markup-compatibility/2006">
    <mc:Choice xmlns:a14="http://schemas.microsoft.com/office/drawing/2010/main" Requires="a14">
      <xdr:twoCellAnchor editAs="absolute">
        <xdr:from>
          <xdr:col>7</xdr:col>
          <xdr:colOff>190500</xdr:colOff>
          <xdr:row>7</xdr:row>
          <xdr:rowOff>0</xdr:rowOff>
        </xdr:from>
        <xdr:to>
          <xdr:col>7</xdr:col>
          <xdr:colOff>438150</xdr:colOff>
          <xdr:row>7</xdr:row>
          <xdr:rowOff>219075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solidFill>
              <a:srgbClr val="FFFFCC" mc:Ignorable="a14" a14:legacySpreadsheetColorIndex="26"/>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7</xdr:col>
          <xdr:colOff>190500</xdr:colOff>
          <xdr:row>7</xdr:row>
          <xdr:rowOff>247650</xdr:rowOff>
        </xdr:from>
        <xdr:to>
          <xdr:col>7</xdr:col>
          <xdr:colOff>438150</xdr:colOff>
          <xdr:row>8</xdr:row>
          <xdr:rowOff>200025</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500-000002280000}"/>
                </a:ext>
              </a:extLst>
            </xdr:cNvPr>
            <xdr:cNvSpPr/>
          </xdr:nvSpPr>
          <xdr:spPr bwMode="auto">
            <a:xfrm>
              <a:off x="0" y="0"/>
              <a:ext cx="0" cy="0"/>
            </a:xfrm>
            <a:prstGeom prst="rect">
              <a:avLst/>
            </a:prstGeom>
            <a:solidFill>
              <a:srgbClr val="FFFFCC" mc:Ignorable="a14" a14:legacySpreadsheetColorIndex="26"/>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hyperlink" Target="https://servicehub.ucdavis.edu/servicehub?id=ucd_cat_item&amp;sys_id=69aaee7a1bf7291094087bff034bcb48" TargetMode="External"/><Relationship Id="rId2" Type="http://schemas.openxmlformats.org/officeDocument/2006/relationships/hyperlink" Target="https://financeandbusiness.ucdavis.edu/contact/staff-directory/afr" TargetMode="External"/><Relationship Id="rId1" Type="http://schemas.openxmlformats.org/officeDocument/2006/relationships/hyperlink" Target="https://financeandbusiness.ucdavis.edu/forms/afr"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39997558519241921"/>
    <pageSetUpPr fitToPage="1"/>
  </sheetPr>
  <dimension ref="A1:Y46"/>
  <sheetViews>
    <sheetView showGridLines="0" tabSelected="1" zoomScale="70" zoomScaleNormal="70" workbookViewId="0">
      <selection activeCell="D7" sqref="D7"/>
    </sheetView>
  </sheetViews>
  <sheetFormatPr defaultColWidth="9" defaultRowHeight="15.75" x14ac:dyDescent="0.25"/>
  <cols>
    <col min="1" max="1" width="27.85546875" style="51" customWidth="1"/>
    <col min="2" max="2" width="23.7109375" style="51" bestFit="1" customWidth="1"/>
    <col min="3" max="3" width="26.140625" style="51" bestFit="1" customWidth="1"/>
    <col min="4" max="4" width="25.7109375" style="51" bestFit="1" customWidth="1"/>
    <col min="5" max="5" width="23" style="51" bestFit="1" customWidth="1"/>
    <col min="6" max="6" width="21.5703125" style="51" bestFit="1" customWidth="1"/>
    <col min="7" max="7" width="23.140625" style="51" bestFit="1" customWidth="1"/>
    <col min="8" max="8" width="21" style="52" bestFit="1" customWidth="1"/>
    <col min="9" max="9" width="16.5703125" style="52" bestFit="1" customWidth="1"/>
    <col min="10" max="10" width="22.5703125" style="57" bestFit="1" customWidth="1"/>
    <col min="11" max="12" width="22.5703125" style="57" customWidth="1"/>
    <col min="13" max="13" width="19.42578125" style="54" bestFit="1" customWidth="1"/>
    <col min="14" max="14" width="16.5703125" style="58" hidden="1" customWidth="1"/>
    <col min="15" max="15" width="14.7109375" style="52" hidden="1" customWidth="1"/>
    <col min="16" max="16" width="23.5703125" style="52" hidden="1" customWidth="1"/>
    <col min="17" max="17" width="22.42578125" style="51" hidden="1" customWidth="1"/>
    <col min="18" max="18" width="23.85546875" style="52" hidden="1" customWidth="1"/>
    <col min="19" max="19" width="27.140625" style="52" hidden="1" customWidth="1"/>
    <col min="20" max="20" width="25.28515625" style="51" customWidth="1"/>
    <col min="21" max="21" width="23.5703125" style="51" bestFit="1" customWidth="1"/>
    <col min="22" max="22" width="27.140625" style="51" bestFit="1" customWidth="1"/>
    <col min="23" max="23" width="24.140625" style="51" bestFit="1" customWidth="1"/>
    <col min="24" max="24" width="14.28515625" style="51" bestFit="1" customWidth="1"/>
    <col min="25" max="25" width="8.5703125" style="51" bestFit="1" customWidth="1"/>
    <col min="26" max="26" width="18.42578125" style="51" bestFit="1" customWidth="1"/>
    <col min="27" max="27" width="23" style="51" bestFit="1" customWidth="1"/>
    <col min="28" max="28" width="21.5703125" style="51" bestFit="1" customWidth="1"/>
    <col min="29" max="29" width="23.85546875" style="51" bestFit="1" customWidth="1"/>
    <col min="30" max="30" width="21.7109375" style="51" bestFit="1" customWidth="1"/>
    <col min="31" max="31" width="12.28515625" style="51" bestFit="1" customWidth="1"/>
    <col min="32" max="32" width="9" style="51"/>
    <col min="33" max="33" width="24.42578125" style="51" bestFit="1" customWidth="1"/>
    <col min="34" max="16384" width="9" style="51"/>
  </cols>
  <sheetData>
    <row r="1" spans="1:19" ht="38.25" customHeight="1" x14ac:dyDescent="0.25">
      <c r="B1" s="173" t="s">
        <v>23</v>
      </c>
      <c r="C1" s="173"/>
      <c r="D1" s="173"/>
      <c r="E1" s="173"/>
      <c r="F1" s="173"/>
      <c r="G1" s="173"/>
      <c r="J1" s="53"/>
      <c r="K1" s="53" t="s">
        <v>24</v>
      </c>
      <c r="L1" s="53" t="str">
        <f ca="1">($S$17-1)&amp;" "&amp;"-"&amp;" "&amp;$S$17</f>
        <v>2023 - 2024</v>
      </c>
      <c r="N1" s="53"/>
    </row>
    <row r="2" spans="1:19" x14ac:dyDescent="0.25">
      <c r="B2" s="174" t="s">
        <v>25</v>
      </c>
      <c r="C2" s="174"/>
      <c r="D2" s="174"/>
      <c r="E2" s="174"/>
      <c r="F2" s="174"/>
      <c r="G2" s="174"/>
      <c r="J2" s="55"/>
      <c r="K2" s="53" t="s">
        <v>26</v>
      </c>
      <c r="L2" s="53" t="str">
        <f ca="1">IF(AND(TodaysDate&gt;LastFiscalYr,TodaysDate&lt;=July),"July",IF(AND(TodaysDate&gt;July,TodaysDate&lt;=August),"August",IF(AND(TodaysDate&gt;August,TodaysDate&lt;=September),"September",IF(AND(TodaysDate&gt;September,TodaysDate&lt;=October),"October",IF(AND(TodaysDate&gt;October,TodaysDate&lt;=November),"November",IF(AND(TodaysDate&gt;November,TodaysDate&lt;=December),"December",IF(AND(TodaysDate&gt;December,TodaysDate&lt;=January),"January",IF(AND(TodaysDate&gt;January,TodaysDate&lt;=February),"February",IF(AND(TodaysDate&gt;February,TodaysDate&lt;=March),"March",IF(AND(TodaysDate&gt;March,TodaysDate&lt;=April),"April",IF(AND(TodaysDate&gt;April,TodaysDate&lt;=May),"May","NA")))))))))))</f>
        <v>February</v>
      </c>
      <c r="M2" s="55"/>
      <c r="N2" s="55"/>
    </row>
    <row r="3" spans="1:19" x14ac:dyDescent="0.25">
      <c r="B3" s="175" t="s">
        <v>279</v>
      </c>
      <c r="C3" s="175"/>
      <c r="D3" s="175"/>
      <c r="E3" s="175"/>
      <c r="F3" s="175"/>
      <c r="G3" s="175"/>
      <c r="I3" s="55"/>
      <c r="J3" s="55"/>
      <c r="K3" s="55"/>
      <c r="L3" s="55"/>
      <c r="M3" s="55"/>
      <c r="N3" s="55"/>
    </row>
    <row r="4" spans="1:19" ht="20.25" customHeight="1" x14ac:dyDescent="0.25">
      <c r="A4" s="56" t="s">
        <v>31</v>
      </c>
    </row>
    <row r="5" spans="1:19" ht="20.25" customHeight="1" x14ac:dyDescent="0.25">
      <c r="A5" s="56" t="s">
        <v>280</v>
      </c>
    </row>
    <row r="6" spans="1:19" ht="20.25" customHeight="1" x14ac:dyDescent="0.25">
      <c r="A6" s="56" t="s">
        <v>33</v>
      </c>
    </row>
    <row r="7" spans="1:19" ht="20.25" customHeight="1" x14ac:dyDescent="0.25">
      <c r="A7" s="56"/>
      <c r="F7" s="59" t="s">
        <v>154</v>
      </c>
      <c r="G7" s="60"/>
      <c r="H7" s="61"/>
    </row>
    <row r="8" spans="1:19" ht="20.25" customHeight="1" x14ac:dyDescent="0.25">
      <c r="A8" s="164" t="s">
        <v>35</v>
      </c>
      <c r="B8" s="165"/>
      <c r="C8" s="16" t="s">
        <v>48</v>
      </c>
      <c r="F8" s="166" t="s">
        <v>155</v>
      </c>
      <c r="G8" s="167"/>
      <c r="H8" s="168"/>
    </row>
    <row r="9" spans="1:19" ht="20.25" customHeight="1" x14ac:dyDescent="0.25">
      <c r="A9" s="63"/>
      <c r="B9" s="63"/>
      <c r="C9" s="63"/>
      <c r="F9" s="169" t="s">
        <v>156</v>
      </c>
      <c r="G9" s="170"/>
      <c r="H9" s="171"/>
    </row>
    <row r="10" spans="1:19" ht="20.25" customHeight="1" x14ac:dyDescent="0.25">
      <c r="A10" s="64" t="s">
        <v>134</v>
      </c>
      <c r="B10" s="65"/>
      <c r="C10" s="65"/>
      <c r="D10" s="55"/>
    </row>
    <row r="11" spans="1:19" x14ac:dyDescent="0.25">
      <c r="A11" s="66" t="s">
        <v>58</v>
      </c>
      <c r="B11" s="67" t="s">
        <v>131</v>
      </c>
      <c r="C11" s="67" t="s">
        <v>132</v>
      </c>
      <c r="D11" s="67" t="s">
        <v>139</v>
      </c>
      <c r="E11" s="67" t="s">
        <v>133</v>
      </c>
      <c r="F11" s="67" t="s">
        <v>140</v>
      </c>
      <c r="G11" s="66" t="s">
        <v>130</v>
      </c>
      <c r="H11" s="66" t="s">
        <v>151</v>
      </c>
      <c r="I11" s="66" t="s">
        <v>129</v>
      </c>
      <c r="J11" s="66" t="s">
        <v>141</v>
      </c>
      <c r="K11" s="66" t="s">
        <v>159</v>
      </c>
      <c r="L11" s="66" t="s">
        <v>160</v>
      </c>
    </row>
    <row r="12" spans="1:19" ht="16.5" thickBot="1" x14ac:dyDescent="0.3">
      <c r="A12" s="68">
        <v>1</v>
      </c>
      <c r="B12" s="17"/>
      <c r="C12" s="18"/>
      <c r="D12" s="18"/>
      <c r="E12" s="18"/>
      <c r="F12" s="18"/>
      <c r="G12" s="18"/>
      <c r="H12" s="18"/>
      <c r="I12" s="18"/>
      <c r="J12" s="18"/>
      <c r="K12" s="15">
        <v>0</v>
      </c>
      <c r="L12" s="72">
        <v>0</v>
      </c>
    </row>
    <row r="13" spans="1:19" x14ac:dyDescent="0.25">
      <c r="A13" s="68">
        <v>2</v>
      </c>
      <c r="B13" s="17"/>
      <c r="C13" s="18"/>
      <c r="D13" s="18"/>
      <c r="E13" s="18"/>
      <c r="F13" s="18"/>
      <c r="G13" s="18"/>
      <c r="H13" s="18"/>
      <c r="I13" s="18"/>
      <c r="J13" s="18"/>
      <c r="K13" s="15">
        <v>0</v>
      </c>
      <c r="L13" s="72">
        <v>0</v>
      </c>
      <c r="N13" s="73" t="s">
        <v>27</v>
      </c>
      <c r="O13" s="172" t="s">
        <v>28</v>
      </c>
      <c r="P13" s="172"/>
      <c r="Q13" s="172"/>
      <c r="R13" s="74" t="s">
        <v>29</v>
      </c>
      <c r="S13" s="75" t="s">
        <v>30</v>
      </c>
    </row>
    <row r="14" spans="1:19" x14ac:dyDescent="0.25">
      <c r="A14" s="68">
        <v>3</v>
      </c>
      <c r="B14" s="17"/>
      <c r="C14" s="18"/>
      <c r="D14" s="18"/>
      <c r="E14" s="18"/>
      <c r="F14" s="18"/>
      <c r="G14" s="18"/>
      <c r="H14" s="18"/>
      <c r="I14" s="18"/>
      <c r="J14" s="18"/>
      <c r="K14" s="15">
        <v>0</v>
      </c>
      <c r="L14" s="72">
        <v>0</v>
      </c>
      <c r="N14" s="76" t="s">
        <v>157</v>
      </c>
      <c r="O14" s="77"/>
      <c r="P14" s="77"/>
      <c r="Q14" s="77"/>
      <c r="R14" s="77"/>
      <c r="S14" s="78"/>
    </row>
    <row r="15" spans="1:19" x14ac:dyDescent="0.25">
      <c r="A15" s="68">
        <v>4</v>
      </c>
      <c r="B15" s="17"/>
      <c r="C15" s="18"/>
      <c r="D15" s="18"/>
      <c r="E15" s="18"/>
      <c r="F15" s="18"/>
      <c r="G15" s="18"/>
      <c r="H15" s="18"/>
      <c r="I15" s="18"/>
      <c r="J15" s="18"/>
      <c r="K15" s="15">
        <v>0</v>
      </c>
      <c r="L15" s="72">
        <v>0</v>
      </c>
      <c r="N15" s="76" t="s">
        <v>48</v>
      </c>
      <c r="O15" s="79">
        <v>1</v>
      </c>
      <c r="P15" s="80">
        <v>45306</v>
      </c>
      <c r="Q15" s="79" t="s">
        <v>34</v>
      </c>
      <c r="R15" s="80">
        <f ca="1">TODAY()</f>
        <v>45337</v>
      </c>
      <c r="S15" s="81">
        <v>45427</v>
      </c>
    </row>
    <row r="16" spans="1:19" x14ac:dyDescent="0.25">
      <c r="A16" s="68">
        <v>5</v>
      </c>
      <c r="B16" s="17"/>
      <c r="C16" s="18"/>
      <c r="D16" s="18"/>
      <c r="E16" s="18"/>
      <c r="F16" s="18"/>
      <c r="G16" s="18"/>
      <c r="H16" s="18"/>
      <c r="I16" s="18"/>
      <c r="J16" s="18"/>
      <c r="K16" s="15">
        <v>0</v>
      </c>
      <c r="L16" s="72">
        <v>0</v>
      </c>
      <c r="N16" s="76" t="s">
        <v>49</v>
      </c>
      <c r="O16" s="79">
        <v>2</v>
      </c>
      <c r="P16" s="80">
        <v>45337</v>
      </c>
      <c r="Q16" s="79" t="s">
        <v>36</v>
      </c>
      <c r="R16" s="79"/>
      <c r="S16" s="82"/>
    </row>
    <row r="17" spans="1:25" ht="18.75" x14ac:dyDescent="0.25">
      <c r="A17" s="83" t="s">
        <v>135</v>
      </c>
      <c r="B17" s="84"/>
      <c r="C17" s="84"/>
      <c r="D17" s="84"/>
      <c r="E17" s="84"/>
      <c r="F17" s="84"/>
      <c r="G17" s="84"/>
      <c r="H17" s="84"/>
      <c r="I17" s="84"/>
      <c r="J17" s="84"/>
      <c r="N17" s="76" t="s">
        <v>50</v>
      </c>
      <c r="O17" s="79">
        <v>3</v>
      </c>
      <c r="P17" s="80">
        <v>45366</v>
      </c>
      <c r="Q17" s="79" t="s">
        <v>37</v>
      </c>
      <c r="R17" s="77" t="s">
        <v>46</v>
      </c>
      <c r="S17" s="85" cm="1">
        <f t="array" aca="1" ref="S17" ca="1">IF(TodaysDate&lt;=May,YEAR(May),YEAR(TodaysDate)+1)</f>
        <v>2024</v>
      </c>
    </row>
    <row r="18" spans="1:25" x14ac:dyDescent="0.25">
      <c r="A18" s="66" t="str">
        <f>_xlfn.CONCAT(C8," Local Chart String")</f>
        <v>UCB Local Chart String</v>
      </c>
      <c r="B18" s="86"/>
      <c r="C18" s="87"/>
      <c r="D18" s="87"/>
      <c r="E18" s="87"/>
      <c r="F18" s="87"/>
      <c r="G18" s="87"/>
      <c r="H18" s="87"/>
      <c r="I18" s="87"/>
      <c r="J18" s="88"/>
      <c r="K18" s="66" t="s">
        <v>159</v>
      </c>
      <c r="L18" s="66" t="s">
        <v>160</v>
      </c>
      <c r="N18" s="76" t="s">
        <v>51</v>
      </c>
      <c r="O18" s="79">
        <v>4</v>
      </c>
      <c r="P18" s="80">
        <v>45397</v>
      </c>
      <c r="Q18" s="79" t="s">
        <v>38</v>
      </c>
      <c r="R18" s="79"/>
      <c r="S18" s="89"/>
    </row>
    <row r="19" spans="1:25" x14ac:dyDescent="0.25">
      <c r="A19" s="68">
        <v>1</v>
      </c>
      <c r="B19" s="48"/>
      <c r="C19" s="49"/>
      <c r="D19" s="49"/>
      <c r="E19" s="49"/>
      <c r="F19" s="49"/>
      <c r="G19" s="49"/>
      <c r="H19" s="49"/>
      <c r="I19" s="49"/>
      <c r="J19" s="50"/>
      <c r="K19" s="93">
        <v>0</v>
      </c>
      <c r="L19" s="94">
        <f>+$K$12</f>
        <v>0</v>
      </c>
      <c r="N19" s="76" t="s">
        <v>52</v>
      </c>
      <c r="O19" s="79">
        <v>5</v>
      </c>
      <c r="P19" s="80">
        <v>45427</v>
      </c>
      <c r="Q19" s="79" t="s">
        <v>39</v>
      </c>
      <c r="R19" s="79"/>
      <c r="S19" s="89"/>
    </row>
    <row r="20" spans="1:25" x14ac:dyDescent="0.25">
      <c r="A20" s="68">
        <v>2</v>
      </c>
      <c r="B20" s="48"/>
      <c r="C20" s="49"/>
      <c r="D20" s="49"/>
      <c r="E20" s="49"/>
      <c r="F20" s="49"/>
      <c r="G20" s="49"/>
      <c r="H20" s="49"/>
      <c r="I20" s="49"/>
      <c r="J20" s="50"/>
      <c r="K20" s="93">
        <v>0</v>
      </c>
      <c r="L20" s="95">
        <f>+$K$13</f>
        <v>0</v>
      </c>
      <c r="N20" s="76" t="s">
        <v>53</v>
      </c>
      <c r="O20" s="79">
        <v>7</v>
      </c>
      <c r="P20" s="80">
        <v>45124</v>
      </c>
      <c r="Q20" s="79" t="s">
        <v>40</v>
      </c>
      <c r="R20" s="79"/>
      <c r="S20" s="89"/>
    </row>
    <row r="21" spans="1:25" x14ac:dyDescent="0.25">
      <c r="A21" s="68">
        <v>3</v>
      </c>
      <c r="B21" s="48"/>
      <c r="C21" s="49"/>
      <c r="D21" s="49"/>
      <c r="E21" s="49"/>
      <c r="F21" s="49"/>
      <c r="G21" s="49"/>
      <c r="H21" s="49"/>
      <c r="I21" s="49"/>
      <c r="J21" s="50"/>
      <c r="K21" s="93">
        <v>0</v>
      </c>
      <c r="L21" s="95">
        <f>+$K$14</f>
        <v>0</v>
      </c>
      <c r="M21" s="51"/>
      <c r="N21" s="76" t="s">
        <v>54</v>
      </c>
      <c r="O21" s="79">
        <v>8</v>
      </c>
      <c r="P21" s="80">
        <v>45153</v>
      </c>
      <c r="Q21" s="79" t="s">
        <v>41</v>
      </c>
      <c r="R21" s="79"/>
      <c r="S21" s="89"/>
    </row>
    <row r="22" spans="1:25" x14ac:dyDescent="0.25">
      <c r="A22" s="68">
        <v>4</v>
      </c>
      <c r="B22" s="48"/>
      <c r="C22" s="49"/>
      <c r="D22" s="49"/>
      <c r="E22" s="49"/>
      <c r="F22" s="49"/>
      <c r="G22" s="49"/>
      <c r="H22" s="49"/>
      <c r="I22" s="49"/>
      <c r="J22" s="50"/>
      <c r="K22" s="93">
        <v>0</v>
      </c>
      <c r="L22" s="95">
        <f>+$K$15</f>
        <v>0</v>
      </c>
      <c r="M22" s="51"/>
      <c r="N22" s="76" t="s">
        <v>55</v>
      </c>
      <c r="O22" s="79">
        <v>9</v>
      </c>
      <c r="P22" s="80">
        <v>45184</v>
      </c>
      <c r="Q22" s="79" t="s">
        <v>42</v>
      </c>
      <c r="R22" s="79"/>
      <c r="S22" s="89"/>
    </row>
    <row r="23" spans="1:25" x14ac:dyDescent="0.25">
      <c r="A23" s="68">
        <v>5</v>
      </c>
      <c r="B23" s="48"/>
      <c r="C23" s="49"/>
      <c r="D23" s="49"/>
      <c r="E23" s="49"/>
      <c r="F23" s="49"/>
      <c r="G23" s="49"/>
      <c r="H23" s="49"/>
      <c r="I23" s="49"/>
      <c r="J23" s="50"/>
      <c r="K23" s="96">
        <v>0</v>
      </c>
      <c r="L23" s="97">
        <f>+$K$16</f>
        <v>0</v>
      </c>
      <c r="N23" s="76" t="s">
        <v>56</v>
      </c>
      <c r="O23" s="79">
        <v>10</v>
      </c>
      <c r="P23" s="80">
        <v>45215</v>
      </c>
      <c r="Q23" s="79" t="s">
        <v>43</v>
      </c>
      <c r="R23" s="79"/>
      <c r="S23" s="89"/>
    </row>
    <row r="24" spans="1:25" ht="16.5" thickBot="1" x14ac:dyDescent="0.3">
      <c r="A24" s="98"/>
      <c r="B24" s="98"/>
      <c r="C24" s="98"/>
      <c r="D24" s="98"/>
      <c r="E24" s="98"/>
      <c r="F24" s="98"/>
      <c r="G24" s="98"/>
      <c r="H24" s="98"/>
      <c r="I24" s="98"/>
      <c r="J24" s="98"/>
      <c r="K24" s="99">
        <f>SUM(K12:K23)</f>
        <v>0</v>
      </c>
      <c r="L24" s="99">
        <f>SUM(L12:L23)</f>
        <v>0</v>
      </c>
      <c r="N24" s="76" t="s">
        <v>47</v>
      </c>
      <c r="O24" s="79">
        <v>11</v>
      </c>
      <c r="P24" s="80">
        <v>45245</v>
      </c>
      <c r="Q24" s="79" t="s">
        <v>44</v>
      </c>
      <c r="R24" s="79"/>
      <c r="S24" s="89"/>
    </row>
    <row r="25" spans="1:25" ht="17.25" thickTop="1" thickBot="1" x14ac:dyDescent="0.3">
      <c r="A25" s="100"/>
      <c r="B25" s="65"/>
      <c r="C25" s="65"/>
      <c r="D25" s="55"/>
      <c r="N25" s="101" t="s">
        <v>57</v>
      </c>
      <c r="O25" s="102">
        <v>12</v>
      </c>
      <c r="P25" s="103">
        <v>45271</v>
      </c>
      <c r="Q25" s="102" t="s">
        <v>45</v>
      </c>
      <c r="R25" s="102"/>
      <c r="S25" s="104"/>
    </row>
    <row r="26" spans="1:25" x14ac:dyDescent="0.25">
      <c r="A26" s="66" t="str">
        <f>_xlfn.CONCAT(C8," ITF CCoA")</f>
        <v>UCB ITF CCoA</v>
      </c>
      <c r="B26" s="67" t="s">
        <v>204</v>
      </c>
      <c r="C26" s="67" t="s">
        <v>205</v>
      </c>
      <c r="D26" s="66" t="s">
        <v>208</v>
      </c>
      <c r="E26" s="67" t="s">
        <v>206</v>
      </c>
      <c r="F26" s="66" t="s">
        <v>209</v>
      </c>
      <c r="G26" s="67" t="s">
        <v>207</v>
      </c>
      <c r="H26" s="67" t="s">
        <v>158</v>
      </c>
      <c r="I26" s="66" t="s">
        <v>7</v>
      </c>
      <c r="J26" s="66" t="s">
        <v>9</v>
      </c>
      <c r="K26" s="66" t="s">
        <v>159</v>
      </c>
      <c r="L26" s="66" t="s">
        <v>160</v>
      </c>
      <c r="N26" s="105"/>
      <c r="O26" s="105"/>
      <c r="R26" s="51"/>
      <c r="S26" s="106"/>
    </row>
    <row r="27" spans="1:25" ht="16.5" thickBot="1" x14ac:dyDescent="0.3">
      <c r="A27" s="68" t="s">
        <v>216</v>
      </c>
      <c r="B27" s="17"/>
      <c r="C27" s="18"/>
      <c r="D27" s="18"/>
      <c r="E27" s="18"/>
      <c r="F27" s="18"/>
      <c r="G27" s="18"/>
      <c r="H27" s="18"/>
      <c r="I27" s="18"/>
      <c r="J27" s="18"/>
      <c r="K27" s="93">
        <v>0</v>
      </c>
      <c r="L27" s="94">
        <f>+$K$12</f>
        <v>0</v>
      </c>
    </row>
    <row r="28" spans="1:25" x14ac:dyDescent="0.25">
      <c r="A28" s="68" t="s">
        <v>217</v>
      </c>
      <c r="B28" s="17"/>
      <c r="C28" s="18"/>
      <c r="D28" s="18"/>
      <c r="E28" s="18"/>
      <c r="F28" s="18"/>
      <c r="G28" s="18"/>
      <c r="H28" s="18"/>
      <c r="I28" s="18"/>
      <c r="J28" s="18"/>
      <c r="K28" s="94">
        <f>+$K$12</f>
        <v>0</v>
      </c>
      <c r="L28" s="93">
        <v>0</v>
      </c>
      <c r="N28" s="176" t="s">
        <v>203</v>
      </c>
      <c r="O28" s="177"/>
    </row>
    <row r="29" spans="1:25" x14ac:dyDescent="0.25">
      <c r="A29" s="68" t="s">
        <v>218</v>
      </c>
      <c r="B29" s="17"/>
      <c r="C29" s="18"/>
      <c r="D29" s="18"/>
      <c r="E29" s="18"/>
      <c r="F29" s="18"/>
      <c r="G29" s="18"/>
      <c r="H29" s="18"/>
      <c r="I29" s="18"/>
      <c r="J29" s="18"/>
      <c r="K29" s="93">
        <v>0</v>
      </c>
      <c r="L29" s="94">
        <f>+$K$13</f>
        <v>0</v>
      </c>
      <c r="N29" s="76">
        <v>1</v>
      </c>
      <c r="O29" s="85" t="str">
        <f>_xlfn.CONCAT($B$12,"-",$C$12,"-",$D$12,"-",$E$12,"-",$F$12,"-",$G$12,"-",$H$12,"-",$I$12,"-",$J$12)</f>
        <v>--------</v>
      </c>
      <c r="R29" s="51"/>
    </row>
    <row r="30" spans="1:25" s="52" customFormat="1" x14ac:dyDescent="0.25">
      <c r="A30" s="68" t="s">
        <v>222</v>
      </c>
      <c r="B30" s="17"/>
      <c r="C30" s="18"/>
      <c r="D30" s="18"/>
      <c r="E30" s="18"/>
      <c r="F30" s="18"/>
      <c r="G30" s="18"/>
      <c r="H30" s="18"/>
      <c r="I30" s="18"/>
      <c r="J30" s="18"/>
      <c r="K30" s="94">
        <f>+$K$13</f>
        <v>0</v>
      </c>
      <c r="L30" s="93">
        <v>0</v>
      </c>
      <c r="M30" s="54"/>
      <c r="N30" s="76">
        <v>2</v>
      </c>
      <c r="O30" s="85" t="str">
        <f>_xlfn.CONCAT($B$13,"-",$C$13,"-",$D$13,"-",$E$13,"-",$F$13,"-",$G$13,"-",$H$13,"-",$I$13,"-",$J$13)</f>
        <v>--------</v>
      </c>
      <c r="Q30" s="51"/>
      <c r="T30" s="51"/>
      <c r="U30" s="51"/>
      <c r="V30" s="51"/>
      <c r="W30" s="51"/>
      <c r="X30" s="51"/>
      <c r="Y30" s="51"/>
    </row>
    <row r="31" spans="1:25" x14ac:dyDescent="0.25">
      <c r="A31" s="68" t="s">
        <v>219</v>
      </c>
      <c r="B31" s="17"/>
      <c r="C31" s="18"/>
      <c r="D31" s="18"/>
      <c r="E31" s="18"/>
      <c r="F31" s="18"/>
      <c r="G31" s="18"/>
      <c r="H31" s="18"/>
      <c r="I31" s="18"/>
      <c r="J31" s="18"/>
      <c r="K31" s="93">
        <v>0</v>
      </c>
      <c r="L31" s="94">
        <f>+$K$14</f>
        <v>0</v>
      </c>
      <c r="N31" s="76">
        <v>3</v>
      </c>
      <c r="O31" s="85" t="str">
        <f>_xlfn.CONCAT($B$14,"-",$C$14,"-",$D$14,"-",$E$14,"-",$F$14,"-",$G$14,"-",$H$14,"-",$I$14,"-",$J$14)</f>
        <v>--------</v>
      </c>
    </row>
    <row r="32" spans="1:25" x14ac:dyDescent="0.25">
      <c r="A32" s="68" t="s">
        <v>223</v>
      </c>
      <c r="B32" s="17"/>
      <c r="C32" s="18"/>
      <c r="D32" s="18"/>
      <c r="E32" s="18"/>
      <c r="F32" s="18"/>
      <c r="G32" s="18"/>
      <c r="H32" s="18"/>
      <c r="I32" s="18"/>
      <c r="J32" s="18"/>
      <c r="K32" s="107">
        <f>+$K$14</f>
        <v>0</v>
      </c>
      <c r="L32" s="93">
        <v>0</v>
      </c>
      <c r="M32" s="52"/>
      <c r="N32" s="76">
        <v>4</v>
      </c>
      <c r="O32" s="85" t="str">
        <f>_xlfn.CONCAT($B$15,"-",$C$15,"-",$D$15,"-",$E$15,"-",$F$15,"-",$G$15,"-",$H$15,"-",$I$15,"-",$J$15)</f>
        <v>--------</v>
      </c>
    </row>
    <row r="33" spans="1:19" x14ac:dyDescent="0.25">
      <c r="A33" s="68" t="s">
        <v>220</v>
      </c>
      <c r="B33" s="17"/>
      <c r="C33" s="18"/>
      <c r="D33" s="18"/>
      <c r="E33" s="18"/>
      <c r="F33" s="18"/>
      <c r="G33" s="18"/>
      <c r="H33" s="18"/>
      <c r="I33" s="18"/>
      <c r="J33" s="18"/>
      <c r="K33" s="93">
        <v>0</v>
      </c>
      <c r="L33" s="94">
        <f>+$K$15</f>
        <v>0</v>
      </c>
      <c r="N33" s="76">
        <v>5</v>
      </c>
      <c r="O33" s="85" t="str">
        <f>_xlfn.CONCAT($B$16,"-",$C$16,"-",$D$16,"-",$E$16,"-",$F$16,"-",$G$16,"-",$H$16,"-",$I$16,"-",$J$16)</f>
        <v>--------</v>
      </c>
    </row>
    <row r="34" spans="1:19" ht="16.5" thickBot="1" x14ac:dyDescent="0.3">
      <c r="A34" s="68" t="s">
        <v>224</v>
      </c>
      <c r="B34" s="17"/>
      <c r="C34" s="18"/>
      <c r="D34" s="18"/>
      <c r="E34" s="18"/>
      <c r="F34" s="18"/>
      <c r="G34" s="18"/>
      <c r="H34" s="18"/>
      <c r="I34" s="18"/>
      <c r="J34" s="18"/>
      <c r="K34" s="94">
        <f>+$K$15</f>
        <v>0</v>
      </c>
      <c r="L34" s="93">
        <v>0</v>
      </c>
      <c r="N34" s="101"/>
      <c r="O34" s="108"/>
    </row>
    <row r="35" spans="1:19" x14ac:dyDescent="0.25">
      <c r="A35" s="68" t="s">
        <v>221</v>
      </c>
      <c r="B35" s="17"/>
      <c r="C35" s="18"/>
      <c r="D35" s="18"/>
      <c r="E35" s="18"/>
      <c r="F35" s="18"/>
      <c r="G35" s="18"/>
      <c r="H35" s="18"/>
      <c r="I35" s="18"/>
      <c r="J35" s="18"/>
      <c r="K35" s="93">
        <v>0</v>
      </c>
      <c r="L35" s="94">
        <f>+$K$16</f>
        <v>0</v>
      </c>
    </row>
    <row r="36" spans="1:19" x14ac:dyDescent="0.25">
      <c r="A36" s="68" t="s">
        <v>225</v>
      </c>
      <c r="B36" s="17"/>
      <c r="C36" s="18"/>
      <c r="D36" s="18"/>
      <c r="E36" s="18"/>
      <c r="F36" s="18"/>
      <c r="G36" s="18"/>
      <c r="H36" s="18"/>
      <c r="I36" s="18"/>
      <c r="J36" s="18"/>
      <c r="K36" s="109">
        <f>+$K$16</f>
        <v>0</v>
      </c>
      <c r="L36" s="96">
        <v>0</v>
      </c>
    </row>
    <row r="37" spans="1:19" ht="16.5" thickBot="1" x14ac:dyDescent="0.3">
      <c r="H37" s="51"/>
      <c r="I37" s="51"/>
      <c r="J37" s="51"/>
      <c r="K37" s="110">
        <f>SUM(K27:K36)</f>
        <v>0</v>
      </c>
      <c r="L37" s="110">
        <f>SUM(L27:L36)</f>
        <v>0</v>
      </c>
    </row>
    <row r="38" spans="1:19" ht="16.5" thickTop="1" x14ac:dyDescent="0.25">
      <c r="C38" s="65"/>
      <c r="D38" s="55"/>
    </row>
    <row r="39" spans="1:19" x14ac:dyDescent="0.25">
      <c r="A39" s="111" t="s">
        <v>187</v>
      </c>
      <c r="H39" s="51"/>
      <c r="I39" s="51"/>
      <c r="J39" s="51"/>
      <c r="K39" s="51"/>
      <c r="L39" s="51"/>
    </row>
    <row r="40" spans="1:19" x14ac:dyDescent="0.25">
      <c r="A40" s="181"/>
      <c r="B40" s="182"/>
      <c r="C40" s="182"/>
      <c r="D40" s="182"/>
      <c r="E40" s="182"/>
      <c r="F40" s="182"/>
      <c r="G40" s="182"/>
      <c r="H40" s="182"/>
      <c r="I40" s="182"/>
      <c r="J40" s="182"/>
      <c r="K40" s="182"/>
      <c r="L40" s="183"/>
      <c r="P40" s="51"/>
      <c r="R40" s="51"/>
      <c r="S40" s="51"/>
    </row>
    <row r="41" spans="1:19" x14ac:dyDescent="0.25">
      <c r="A41" s="184"/>
      <c r="B41" s="185"/>
      <c r="C41" s="185"/>
      <c r="D41" s="185"/>
      <c r="E41" s="185"/>
      <c r="F41" s="185"/>
      <c r="G41" s="185"/>
      <c r="H41" s="185"/>
      <c r="I41" s="185"/>
      <c r="J41" s="185"/>
      <c r="K41" s="185"/>
      <c r="L41" s="186"/>
      <c r="P41" s="51"/>
      <c r="R41" s="51"/>
      <c r="S41" s="51"/>
    </row>
    <row r="42" spans="1:19" x14ac:dyDescent="0.25">
      <c r="A42" s="184"/>
      <c r="B42" s="185"/>
      <c r="C42" s="185"/>
      <c r="D42" s="185"/>
      <c r="E42" s="185"/>
      <c r="F42" s="185"/>
      <c r="G42" s="185"/>
      <c r="H42" s="185"/>
      <c r="I42" s="185"/>
      <c r="J42" s="185"/>
      <c r="K42" s="185"/>
      <c r="L42" s="186"/>
      <c r="P42" s="51"/>
      <c r="R42" s="51"/>
      <c r="S42" s="51"/>
    </row>
    <row r="43" spans="1:19" x14ac:dyDescent="0.25">
      <c r="A43" s="187"/>
      <c r="B43" s="188"/>
      <c r="C43" s="188"/>
      <c r="D43" s="188"/>
      <c r="E43" s="188"/>
      <c r="F43" s="188"/>
      <c r="G43" s="188"/>
      <c r="H43" s="188"/>
      <c r="I43" s="188"/>
      <c r="J43" s="188"/>
      <c r="K43" s="188"/>
      <c r="L43" s="189"/>
    </row>
    <row r="44" spans="1:19" x14ac:dyDescent="0.25">
      <c r="A44" s="56"/>
    </row>
    <row r="45" spans="1:19" x14ac:dyDescent="0.25">
      <c r="A45" s="112" t="s">
        <v>152</v>
      </c>
      <c r="B45" s="179"/>
      <c r="C45" s="179"/>
      <c r="D45" s="179"/>
      <c r="G45" s="180" t="s">
        <v>153</v>
      </c>
      <c r="H45" s="180"/>
      <c r="I45" s="179"/>
      <c r="J45" s="179"/>
      <c r="K45" s="179"/>
    </row>
    <row r="46" spans="1:19" x14ac:dyDescent="0.25">
      <c r="A46" s="112" t="s">
        <v>243</v>
      </c>
      <c r="B46" s="178"/>
      <c r="C46" s="178"/>
      <c r="D46" s="178"/>
      <c r="G46" s="180" t="s">
        <v>161</v>
      </c>
      <c r="H46" s="180"/>
      <c r="I46" s="178"/>
      <c r="J46" s="178"/>
      <c r="K46" s="178"/>
    </row>
  </sheetData>
  <sheetProtection algorithmName="SHA-512" hashValue="5T0nSZ5gT6OIFypsb8wTa9hBoWsKi4VctGl+ROWJLb7Od1OYaIwvRxg0hI4i8qxEC3s0xtwd6MeUxC+FsGWEWw==" saltValue="eqreMQj7vOJ3lwX+AfcmuA==" spinCount="100000" sheet="1" objects="1" scenarios="1"/>
  <dataConsolidate/>
  <mergeCells count="15">
    <mergeCell ref="N28:O28"/>
    <mergeCell ref="B46:D46"/>
    <mergeCell ref="I45:K45"/>
    <mergeCell ref="I46:K46"/>
    <mergeCell ref="G45:H45"/>
    <mergeCell ref="G46:H46"/>
    <mergeCell ref="B45:D45"/>
    <mergeCell ref="A40:L43"/>
    <mergeCell ref="A8:B8"/>
    <mergeCell ref="F8:H8"/>
    <mergeCell ref="F9:H9"/>
    <mergeCell ref="O13:Q13"/>
    <mergeCell ref="B1:G1"/>
    <mergeCell ref="B2:G2"/>
    <mergeCell ref="B3:G3"/>
  </mergeCells>
  <phoneticPr fontId="2" type="noConversion"/>
  <conditionalFormatting sqref="B17:J18">
    <cfRule type="endsWith" dxfId="1" priority="1" operator="endsWith" text="*">
      <formula>RIGHT(B17,LEN("*"))="*"</formula>
    </cfRule>
  </conditionalFormatting>
  <dataValidations xWindow="627" yWindow="898" count="20">
    <dataValidation allowBlank="1" showInputMessage="1" showErrorMessage="1" promptTitle="Account_Level_E" prompt="Required" sqref="B117:D1048576" xr:uid="{A5106358-0CC3-479C-BC33-86A7F635C5E3}"/>
    <dataValidation allowBlank="1" showInputMessage="1" showErrorMessage="1" promptTitle="Description" prompt="Required" sqref="H117:H1048576" xr:uid="{3461BC51-F526-40F9-8B3C-34079B4B4439}"/>
    <dataValidation allowBlank="1" showInputMessage="1" showErrorMessage="1" promptTitle="Fund_Level_D_Code" prompt="Required" sqref="E117:E1048576" xr:uid="{56017F07-993F-4B39-8D87-475E4D3DACBA}"/>
    <dataValidation allowBlank="1" promptTitle="Date" sqref="L2" xr:uid="{AAE37202-7184-4E21-AF1B-2CF3869967CE}"/>
    <dataValidation allowBlank="1" showInputMessage="1" showErrorMessage="1" promptTitle="Department_code" prompt="Required" sqref="G117:G1048576" xr:uid="{47A73DE8-EE1B-46D0-93EA-5BBD663180F6}"/>
    <dataValidation allowBlank="1" showInputMessage="1" showErrorMessage="1" promptTitle="Function_Code" prompt="Required. Two Characters." sqref="F117:F1048576" xr:uid="{A6C87B7C-4371-4AD0-953B-5BABD43CC0D7}"/>
    <dataValidation type="list" allowBlank="1" showInputMessage="1" showErrorMessage="1" sqref="C8" xr:uid="{CB991ADC-2DF8-4EE3-96EF-33C7FA050B3D}">
      <formula1>$N$14:$N$25</formula1>
    </dataValidation>
    <dataValidation type="textLength" operator="lessThanOrEqual" allowBlank="1" showInputMessage="1" showErrorMessage="1" errorTitle="Explanation" error="Explanation must be under 500 characters." promptTitle="Explanation" prompt="Max length 500 characters." sqref="A40:L43" xr:uid="{CB15F586-7F84-442E-8C69-8870E4FF8991}">
      <formula1>500</formula1>
    </dataValidation>
    <dataValidation type="textLength" operator="equal" allowBlank="1" showInputMessage="1" showErrorMessage="1" errorTitle="Fund" error="Fund must be 5 characters" sqref="E27:F36 C12:C16" xr:uid="{BFE47E27-11DA-4E4E-93E5-A2D229B59711}">
      <formula1>5</formula1>
    </dataValidation>
    <dataValidation type="textLength" operator="equal" allowBlank="1" showInputMessage="1" showErrorMessage="1" errorTitle="Entity" error="Entity must be 4 characters." sqref="B12:B16 B27:B36" xr:uid="{AB68B0F8-2C78-488B-A067-4CA28E981EE1}">
      <formula1>4</formula1>
    </dataValidation>
    <dataValidation type="textLength" operator="equal" allowBlank="1" showInputMessage="1" showErrorMessage="1" errorTitle="Department" error="Department must be 7 characters" sqref="D12:D16" xr:uid="{154EA91D-8BEC-4105-B67D-15DFA208B10D}">
      <formula1>7</formula1>
    </dataValidation>
    <dataValidation type="textLength" operator="equal" allowBlank="1" showInputMessage="1" showErrorMessage="1" errorTitle="Account" error="Account must be 6 characters" sqref="E12:E16 C27:D36" xr:uid="{1B089E14-B2C3-4F88-A645-32AD9356CB0D}">
      <formula1>6</formula1>
    </dataValidation>
    <dataValidation type="textLength" operator="equal" allowBlank="1" showInputMessage="1" showErrorMessage="1" errorTitle="Purpose" error="Purpose must be 2 characters" sqref="F12:F16" xr:uid="{01686F3C-9D45-4E45-9AFE-F6835A3FB68A}">
      <formula1>2</formula1>
    </dataValidation>
    <dataValidation type="textLength" operator="equal" allowBlank="1" showInputMessage="1" showErrorMessage="1" errorTitle="Program" error="Program must be 3 characters" sqref="G12:G16" xr:uid="{F00C4568-2060-4A57-902E-CDE6F4AB0A89}">
      <formula1>3</formula1>
    </dataValidation>
    <dataValidation type="textLength" operator="equal" allowBlank="1" showInputMessage="1" showErrorMessage="1" errorTitle="Project" error="Project must be 10 characters" sqref="H12:H16" xr:uid="{72F893AC-F1C6-480D-A3B1-F0FF17E115EC}">
      <formula1>10</formula1>
    </dataValidation>
    <dataValidation type="textLength" operator="equal" allowBlank="1" showInputMessage="1" showErrorMessage="1" errorTitle="Activity" error="Activity must be 6 characters" sqref="I12:I16" xr:uid="{AF8A610B-BA26-4693-9C35-C19534A4E1E2}">
      <formula1>6</formula1>
    </dataValidation>
    <dataValidation type="textLength" operator="equal" allowBlank="1" showInputMessage="1" showErrorMessage="1" errorTitle="Inter Entity" error="Inter-Entity must be 4 characters" sqref="J12:J16" xr:uid="{5E2566C3-2022-4AB0-BB7D-F8ECEBDAF086}">
      <formula1>4</formula1>
    </dataValidation>
    <dataValidation type="textLength" operator="equal" allowBlank="1" showInputMessage="1" showErrorMessage="1" errorTitle="Function Code" error="Function Code must be 2 characters" sqref="G27:G36" xr:uid="{09D2654E-41FA-42EB-B398-BDA72824CB68}">
      <formula1>2</formula1>
    </dataValidation>
    <dataValidation type="textLength" operator="lessThanOrEqual" allowBlank="1" showInputMessage="1" showErrorMessage="1" promptTitle="Program_Code" prompt=" Max 3 characters" sqref="O43:O1048576" xr:uid="{5A454C86-CCA4-4DC0-A6F7-884BFC24DA49}">
      <formula1>40</formula1>
    </dataValidation>
    <dataValidation type="textLength" operator="lessThanOrEqual" allowBlank="1" showInputMessage="1" showErrorMessage="1" promptTitle="Project_Code" prompt="Max 10 characters" sqref="P43:Q1048576" xr:uid="{05234446-8002-4C9D-86FF-DE62D0CBFCF2}">
      <formula1>40</formula1>
    </dataValidation>
  </dataValidations>
  <pageMargins left="0.75" right="0.75" top="1" bottom="1" header="0.5" footer="0.5"/>
  <pageSetup paperSize="3" scale="72"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3" r:id="rId4" name="Check Box 25">
              <controlPr defaultSize="0" autoFill="0" autoLine="0" autoPict="0">
                <anchor>
                  <from>
                    <xdr:col>7</xdr:col>
                    <xdr:colOff>200025</xdr:colOff>
                    <xdr:row>7</xdr:row>
                    <xdr:rowOff>0</xdr:rowOff>
                  </from>
                  <to>
                    <xdr:col>7</xdr:col>
                    <xdr:colOff>438150</xdr:colOff>
                    <xdr:row>7</xdr:row>
                    <xdr:rowOff>219075</xdr:rowOff>
                  </to>
                </anchor>
              </controlPr>
            </control>
          </mc:Choice>
        </mc:AlternateContent>
        <mc:AlternateContent xmlns:mc="http://schemas.openxmlformats.org/markup-compatibility/2006">
          <mc:Choice Requires="x14">
            <control shapeId="2074" r:id="rId5" name="Check Box 26">
              <controlPr defaultSize="0" autoFill="0" autoLine="0" autoPict="0">
                <anchor>
                  <from>
                    <xdr:col>7</xdr:col>
                    <xdr:colOff>200025</xdr:colOff>
                    <xdr:row>7</xdr:row>
                    <xdr:rowOff>247650</xdr:rowOff>
                  </from>
                  <to>
                    <xdr:col>7</xdr:col>
                    <xdr:colOff>438150</xdr:colOff>
                    <xdr:row>8</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AA6B3-FF4A-466A-9BCE-9B992C9C28C8}">
  <sheetPr>
    <tabColor theme="6" tint="0.39997558519241921"/>
  </sheetPr>
  <dimension ref="B1:S23"/>
  <sheetViews>
    <sheetView showGridLines="0" workbookViewId="0">
      <selection activeCell="J28" sqref="J28"/>
    </sheetView>
  </sheetViews>
  <sheetFormatPr defaultRowHeight="12.75" x14ac:dyDescent="0.2"/>
  <cols>
    <col min="1" max="1" width="3.42578125" style="13" customWidth="1"/>
    <col min="2" max="6" width="9.140625" style="13"/>
    <col min="7" max="8" width="13.7109375" style="13" customWidth="1"/>
    <col min="9" max="9" width="17.140625" style="13" customWidth="1"/>
    <col min="10" max="17" width="13.7109375" style="13" customWidth="1"/>
    <col min="18" max="18" width="33.7109375" style="13" customWidth="1"/>
    <col min="19" max="16384" width="9.140625" style="13"/>
  </cols>
  <sheetData>
    <row r="1" spans="2:19" ht="26.25" x14ac:dyDescent="0.4">
      <c r="B1" s="20" t="s">
        <v>226</v>
      </c>
    </row>
    <row r="2" spans="2:19" ht="15" x14ac:dyDescent="0.25">
      <c r="B2" s="21" t="s">
        <v>227</v>
      </c>
      <c r="C2" s="22"/>
      <c r="D2" s="22"/>
      <c r="E2" s="22"/>
      <c r="F2" s="22"/>
      <c r="G2" s="22"/>
      <c r="H2" s="22"/>
      <c r="I2" s="22"/>
      <c r="J2" s="22"/>
      <c r="K2" s="22"/>
      <c r="L2" s="22"/>
    </row>
    <row r="3" spans="2:19" ht="15" x14ac:dyDescent="0.25">
      <c r="B3" s="13" t="s">
        <v>228</v>
      </c>
      <c r="C3" s="22"/>
      <c r="D3" s="22"/>
      <c r="E3" s="22"/>
      <c r="F3" s="22"/>
      <c r="G3" s="22"/>
      <c r="H3" s="22"/>
      <c r="I3" s="22"/>
      <c r="J3" s="190" t="s">
        <v>229</v>
      </c>
      <c r="K3" s="190"/>
      <c r="L3" s="190"/>
      <c r="M3" s="190"/>
      <c r="N3" s="190"/>
      <c r="O3" s="190"/>
      <c r="P3" s="190"/>
      <c r="Q3" s="190"/>
    </row>
    <row r="4" spans="2:19" ht="15.75" thickBot="1" x14ac:dyDescent="0.3">
      <c r="C4" s="22"/>
      <c r="D4" s="22"/>
      <c r="E4" s="22"/>
      <c r="F4" s="22"/>
      <c r="G4" s="22"/>
      <c r="H4" s="22"/>
      <c r="I4" s="22"/>
      <c r="J4" s="19"/>
      <c r="K4" s="19"/>
      <c r="L4" s="19"/>
      <c r="M4" s="19"/>
      <c r="N4" s="19"/>
      <c r="O4" s="19"/>
      <c r="P4" s="19"/>
      <c r="Q4" s="19"/>
    </row>
    <row r="5" spans="2:19" ht="15.75" thickBot="1" x14ac:dyDescent="0.3">
      <c r="B5" s="23" t="s">
        <v>230</v>
      </c>
      <c r="C5" s="24"/>
      <c r="D5" s="24"/>
      <c r="E5" s="24"/>
      <c r="F5" s="25"/>
      <c r="G5" s="26" t="s">
        <v>231</v>
      </c>
      <c r="H5" s="24"/>
      <c r="I5" s="24"/>
      <c r="J5" s="24"/>
      <c r="K5" s="24"/>
      <c r="L5" s="24"/>
      <c r="M5" s="24"/>
      <c r="N5" s="24"/>
      <c r="O5" s="24"/>
      <c r="P5" s="24"/>
      <c r="Q5" s="24"/>
      <c r="R5" s="25"/>
    </row>
    <row r="6" spans="2:19" ht="15" x14ac:dyDescent="0.25">
      <c r="B6" s="27" t="s">
        <v>232</v>
      </c>
      <c r="C6" s="28"/>
      <c r="D6" s="28"/>
      <c r="E6" s="28"/>
      <c r="F6" s="29"/>
      <c r="G6" s="28" t="s">
        <v>233</v>
      </c>
      <c r="H6" s="28"/>
      <c r="I6" s="28"/>
      <c r="J6" s="28"/>
      <c r="K6" s="28"/>
      <c r="L6" s="28"/>
      <c r="M6" s="28"/>
      <c r="N6" s="28"/>
      <c r="O6" s="28"/>
      <c r="P6" s="28"/>
      <c r="Q6" s="28"/>
      <c r="R6" s="29"/>
    </row>
    <row r="7" spans="2:19" ht="15.75" thickBot="1" x14ac:dyDescent="0.3">
      <c r="B7" s="30"/>
      <c r="C7" s="31"/>
      <c r="D7" s="31"/>
      <c r="E7" s="31"/>
      <c r="F7" s="32"/>
      <c r="G7" s="191" t="s">
        <v>234</v>
      </c>
      <c r="H7" s="192"/>
      <c r="I7" s="192"/>
      <c r="J7" s="192"/>
      <c r="K7" s="192"/>
      <c r="L7" s="192"/>
      <c r="M7" s="192"/>
      <c r="N7" s="192"/>
      <c r="O7" s="192"/>
      <c r="P7" s="192"/>
      <c r="Q7" s="192"/>
      <c r="R7" s="193"/>
    </row>
    <row r="8" spans="2:19" ht="15.75" thickBot="1" x14ac:dyDescent="0.3">
      <c r="B8" s="30" t="s">
        <v>241</v>
      </c>
      <c r="C8" s="31"/>
      <c r="D8" s="31"/>
      <c r="E8" s="31"/>
      <c r="F8" s="32"/>
      <c r="G8" s="33" t="s">
        <v>242</v>
      </c>
      <c r="H8" s="34"/>
      <c r="I8" s="34"/>
      <c r="J8" s="34"/>
      <c r="K8" s="34"/>
      <c r="L8" s="34"/>
      <c r="M8" s="34"/>
      <c r="N8" s="34"/>
      <c r="O8" s="34"/>
      <c r="P8" s="34"/>
      <c r="Q8" s="34"/>
      <c r="R8" s="35"/>
    </row>
    <row r="9" spans="2:19" ht="15.75" thickBot="1" x14ac:dyDescent="0.3">
      <c r="B9" s="30" t="s">
        <v>244</v>
      </c>
      <c r="C9" s="31"/>
      <c r="D9" s="31"/>
      <c r="E9" s="31"/>
      <c r="F9" s="32"/>
      <c r="G9" s="31" t="s">
        <v>245</v>
      </c>
      <c r="H9" s="31"/>
      <c r="I9" s="31"/>
      <c r="J9" s="31"/>
      <c r="K9" s="31"/>
      <c r="L9" s="31"/>
      <c r="M9" s="31"/>
      <c r="N9" s="31"/>
      <c r="O9" s="31"/>
      <c r="P9" s="31"/>
      <c r="Q9" s="31"/>
      <c r="R9" s="32"/>
    </row>
    <row r="10" spans="2:19" ht="15.75" thickBot="1" x14ac:dyDescent="0.3">
      <c r="B10" s="36" t="s">
        <v>159</v>
      </c>
      <c r="C10" s="24"/>
      <c r="D10" s="24"/>
      <c r="E10" s="24"/>
      <c r="F10" s="25"/>
      <c r="G10" s="24" t="s">
        <v>246</v>
      </c>
      <c r="H10" s="24"/>
      <c r="I10" s="24"/>
      <c r="J10" s="24"/>
      <c r="K10" s="24"/>
      <c r="L10" s="24"/>
      <c r="M10" s="24"/>
      <c r="N10" s="24"/>
      <c r="O10" s="24"/>
      <c r="P10" s="24"/>
      <c r="Q10" s="24"/>
      <c r="R10" s="25"/>
    </row>
    <row r="11" spans="2:19" ht="15.75" thickBot="1" x14ac:dyDescent="0.3">
      <c r="B11" s="37" t="s">
        <v>247</v>
      </c>
      <c r="F11" s="38"/>
      <c r="G11" s="13" t="s">
        <v>248</v>
      </c>
      <c r="R11" s="29"/>
    </row>
    <row r="12" spans="2:19" ht="15" x14ac:dyDescent="0.25">
      <c r="B12" s="27" t="s">
        <v>249</v>
      </c>
      <c r="C12" s="28"/>
      <c r="D12" s="28"/>
      <c r="E12" s="28"/>
      <c r="F12" s="29"/>
      <c r="G12" s="28" t="s">
        <v>250</v>
      </c>
      <c r="H12" s="28"/>
      <c r="I12" s="28"/>
      <c r="J12" s="28"/>
      <c r="K12" s="28"/>
      <c r="L12" s="28"/>
      <c r="M12" s="28"/>
      <c r="N12" s="28"/>
      <c r="O12" s="28"/>
      <c r="P12" s="28"/>
      <c r="Q12" s="28"/>
      <c r="R12" s="29"/>
      <c r="S12" s="39"/>
    </row>
    <row r="13" spans="2:19" ht="15.75" thickBot="1" x14ac:dyDescent="0.3">
      <c r="B13" s="37"/>
      <c r="F13" s="38"/>
      <c r="G13" s="13" t="s">
        <v>251</v>
      </c>
      <c r="R13" s="38"/>
    </row>
    <row r="14" spans="2:19" ht="15" x14ac:dyDescent="0.25">
      <c r="B14" s="27" t="s">
        <v>163</v>
      </c>
      <c r="C14" s="28"/>
      <c r="D14" s="28"/>
      <c r="E14" s="28"/>
      <c r="F14" s="28"/>
      <c r="G14" s="40" t="s">
        <v>252</v>
      </c>
      <c r="H14" s="28"/>
      <c r="I14" s="28"/>
      <c r="J14" s="28"/>
      <c r="K14" s="28"/>
      <c r="L14" s="28"/>
      <c r="M14" s="28"/>
      <c r="N14" s="28"/>
      <c r="O14" s="28"/>
      <c r="P14" s="28"/>
      <c r="Q14" s="28"/>
      <c r="R14" s="29"/>
    </row>
    <row r="15" spans="2:19" ht="15.75" thickBot="1" x14ac:dyDescent="0.3">
      <c r="B15" s="30"/>
      <c r="C15" s="31"/>
      <c r="D15" s="31"/>
      <c r="E15" s="31"/>
      <c r="F15" s="31"/>
      <c r="G15" s="41" t="s">
        <v>253</v>
      </c>
      <c r="H15" s="31"/>
      <c r="I15" s="31"/>
      <c r="J15" s="31"/>
      <c r="K15" s="31"/>
      <c r="L15" s="31"/>
      <c r="M15" s="31"/>
      <c r="N15" s="31"/>
      <c r="O15" s="31"/>
      <c r="P15" s="31"/>
      <c r="Q15" s="31"/>
      <c r="R15" s="32"/>
    </row>
    <row r="16" spans="2:19" ht="15" x14ac:dyDescent="0.25">
      <c r="B16" s="27" t="s">
        <v>235</v>
      </c>
      <c r="C16" s="28"/>
      <c r="D16" s="28"/>
      <c r="E16" s="28"/>
      <c r="F16" s="29"/>
      <c r="G16" s="40" t="s">
        <v>254</v>
      </c>
      <c r="H16" s="28"/>
      <c r="I16" s="28"/>
      <c r="J16" s="28"/>
      <c r="K16" s="28"/>
      <c r="L16" s="28"/>
      <c r="M16" s="28"/>
      <c r="N16" s="28"/>
      <c r="O16" s="28"/>
      <c r="P16" s="28"/>
      <c r="Q16" s="28"/>
      <c r="R16" s="29"/>
    </row>
    <row r="17" spans="2:18" ht="15.75" thickBot="1" x14ac:dyDescent="0.3">
      <c r="B17" s="37" t="s">
        <v>236</v>
      </c>
      <c r="F17" s="38"/>
      <c r="G17" s="13" t="s">
        <v>255</v>
      </c>
      <c r="R17" s="38"/>
    </row>
    <row r="18" spans="2:18" ht="15.75" thickBot="1" x14ac:dyDescent="0.3">
      <c r="B18" s="27" t="s">
        <v>237</v>
      </c>
      <c r="C18" s="28"/>
      <c r="D18" s="28"/>
      <c r="E18" s="28"/>
      <c r="F18" s="29"/>
      <c r="G18" s="40" t="s">
        <v>238</v>
      </c>
      <c r="H18" s="28"/>
      <c r="I18" s="28"/>
      <c r="J18" s="28"/>
      <c r="K18" s="28"/>
      <c r="L18" s="28"/>
      <c r="M18" s="28"/>
      <c r="N18" s="28"/>
      <c r="O18" s="28"/>
      <c r="P18" s="28"/>
      <c r="Q18" s="28"/>
      <c r="R18" s="29"/>
    </row>
    <row r="19" spans="2:18" ht="15" x14ac:dyDescent="0.25">
      <c r="B19" s="159" t="s">
        <v>239</v>
      </c>
      <c r="C19" s="28"/>
      <c r="D19" s="28"/>
      <c r="E19" s="28"/>
      <c r="F19" s="29"/>
      <c r="G19" s="160" t="s">
        <v>277</v>
      </c>
      <c r="H19" s="28"/>
      <c r="I19" s="28"/>
      <c r="J19" s="28"/>
      <c r="K19" s="28"/>
      <c r="L19" s="28"/>
      <c r="M19" s="28"/>
      <c r="N19" s="28"/>
      <c r="O19" s="28"/>
      <c r="P19" s="28"/>
      <c r="Q19" s="28"/>
      <c r="R19" s="29"/>
    </row>
    <row r="20" spans="2:18" ht="15.75" thickBot="1" x14ac:dyDescent="0.3">
      <c r="B20" s="161"/>
      <c r="C20" s="31"/>
      <c r="D20" s="31"/>
      <c r="E20" s="31"/>
      <c r="F20" s="32"/>
      <c r="G20" s="162" t="s">
        <v>276</v>
      </c>
      <c r="H20" s="31"/>
      <c r="I20" s="31"/>
      <c r="J20" s="31"/>
      <c r="K20" s="31"/>
      <c r="L20" s="31"/>
      <c r="M20" s="31"/>
      <c r="N20" s="31"/>
      <c r="O20" s="31"/>
      <c r="P20" s="31"/>
      <c r="Q20" s="31"/>
      <c r="R20" s="32"/>
    </row>
    <row r="21" spans="2:18" ht="15" x14ac:dyDescent="0.25">
      <c r="B21" s="37" t="s">
        <v>240</v>
      </c>
      <c r="F21" s="38"/>
      <c r="G21" s="13" t="s">
        <v>256</v>
      </c>
      <c r="R21" s="38"/>
    </row>
    <row r="22" spans="2:18" ht="13.5" thickBot="1" x14ac:dyDescent="0.25">
      <c r="B22" s="42"/>
      <c r="C22" s="31"/>
      <c r="D22" s="31"/>
      <c r="E22" s="31"/>
      <c r="F22" s="32"/>
      <c r="G22" s="31" t="s">
        <v>257</v>
      </c>
      <c r="H22" s="31"/>
      <c r="I22" s="31"/>
      <c r="J22" s="31"/>
      <c r="K22" s="31"/>
      <c r="L22" s="31"/>
      <c r="M22" s="31"/>
      <c r="N22" s="31"/>
      <c r="O22" s="31"/>
      <c r="P22" s="31"/>
      <c r="Q22" s="31"/>
      <c r="R22" s="32"/>
    </row>
    <row r="23" spans="2:18" ht="15.75" thickBot="1" x14ac:dyDescent="0.3">
      <c r="B23" s="43" t="s">
        <v>258</v>
      </c>
      <c r="C23" s="44"/>
      <c r="D23" s="44"/>
      <c r="E23" s="44"/>
      <c r="F23" s="45"/>
      <c r="G23" s="31" t="s">
        <v>278</v>
      </c>
      <c r="H23" s="31"/>
      <c r="I23" s="31"/>
      <c r="J23" s="31"/>
      <c r="K23" s="31"/>
      <c r="L23" s="31"/>
      <c r="M23" s="31"/>
      <c r="N23" s="31"/>
      <c r="O23" s="31"/>
      <c r="P23" s="31"/>
      <c r="Q23" s="31"/>
      <c r="R23" s="32"/>
    </row>
  </sheetData>
  <sheetProtection algorithmName="SHA-512" hashValue="dQo6X2VTQM9OPN+InBkOXnd6Abmmxc7Tc6/tUOd5qHBVjZuh1iQ4+G0cIqypU9d77nelGgZF0GmP7YL2orndJA==" saltValue="xVPzgi31JqxNDid1NsAiAw==" spinCount="100000" sheet="1" objects="1" scenarios="1"/>
  <mergeCells count="2">
    <mergeCell ref="J3:Q3"/>
    <mergeCell ref="G7:R7"/>
  </mergeCells>
  <hyperlinks>
    <hyperlink ref="G7" r:id="rId1" xr:uid="{EE06F29B-8B62-4D7B-9833-0A5449F002E5}"/>
    <hyperlink ref="J3" r:id="rId2" xr:uid="{8D6FD25B-CFDB-45F7-B6F9-96CC1F696D25}"/>
    <hyperlink ref="G20" r:id="rId3" xr:uid="{3A565D9A-8AC1-470F-A244-D164CA928B05}"/>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AF582-13A2-4120-ABB9-52ED9381A82C}">
  <sheetPr>
    <tabColor theme="9" tint="0.39997558519241921"/>
  </sheetPr>
  <dimension ref="A1:M47"/>
  <sheetViews>
    <sheetView showGridLines="0" workbookViewId="0">
      <selection activeCell="E28" sqref="E28"/>
    </sheetView>
  </sheetViews>
  <sheetFormatPr defaultRowHeight="12.75" x14ac:dyDescent="0.2"/>
  <cols>
    <col min="1" max="1" width="18.85546875" customWidth="1"/>
    <col min="2" max="2" width="25.7109375" customWidth="1"/>
    <col min="3" max="3" width="14.5703125" customWidth="1"/>
    <col min="4" max="6" width="23.140625" bestFit="1" customWidth="1"/>
    <col min="7" max="7" width="16.7109375" bestFit="1" customWidth="1"/>
    <col min="8" max="8" width="19.42578125" bestFit="1" customWidth="1"/>
    <col min="9" max="9" width="23.5703125" customWidth="1"/>
    <col min="10" max="10" width="13.7109375" bestFit="1" customWidth="1"/>
    <col min="11" max="13" width="12.28515625" bestFit="1" customWidth="1"/>
  </cols>
  <sheetData>
    <row r="1" spans="1:13" x14ac:dyDescent="0.2">
      <c r="A1" s="12" t="s">
        <v>136</v>
      </c>
      <c r="B1" s="13"/>
      <c r="C1" s="13"/>
      <c r="D1" s="13"/>
      <c r="E1" s="13"/>
      <c r="F1" s="13"/>
      <c r="G1" s="13"/>
      <c r="H1" s="13"/>
      <c r="I1" s="13"/>
      <c r="J1" s="13"/>
      <c r="K1" s="13"/>
    </row>
    <row r="2" spans="1:13" x14ac:dyDescent="0.2">
      <c r="A2" s="14" t="s">
        <v>59</v>
      </c>
      <c r="B2" s="13"/>
      <c r="C2" s="13"/>
      <c r="D2" s="13"/>
      <c r="E2" s="13"/>
      <c r="F2" s="13"/>
      <c r="G2" s="13"/>
      <c r="H2" s="13"/>
      <c r="I2" s="13"/>
      <c r="J2" s="13"/>
      <c r="K2" s="13"/>
    </row>
    <row r="3" spans="1:13" x14ac:dyDescent="0.2">
      <c r="A3" s="14" t="s">
        <v>60</v>
      </c>
      <c r="B3" s="13"/>
      <c r="C3" s="13"/>
      <c r="D3" s="13"/>
      <c r="E3" s="13"/>
      <c r="F3" s="13"/>
      <c r="G3" s="13"/>
      <c r="H3" s="13"/>
      <c r="I3" s="13"/>
      <c r="J3" s="13"/>
      <c r="K3" s="13"/>
    </row>
    <row r="4" spans="1:13" x14ac:dyDescent="0.2">
      <c r="A4" s="14" t="s">
        <v>149</v>
      </c>
      <c r="B4" s="13"/>
      <c r="C4" s="13"/>
      <c r="D4" s="13"/>
      <c r="E4" s="13"/>
      <c r="F4" s="13"/>
      <c r="G4" s="13"/>
      <c r="H4" s="13"/>
      <c r="I4" s="13"/>
      <c r="J4" s="13"/>
      <c r="K4" s="13"/>
    </row>
    <row r="5" spans="1:13" x14ac:dyDescent="0.2">
      <c r="A5" s="12" t="s">
        <v>137</v>
      </c>
      <c r="B5" s="13"/>
      <c r="C5" s="13"/>
      <c r="D5" s="13"/>
      <c r="E5" s="13"/>
      <c r="F5" s="13"/>
      <c r="G5" s="13"/>
      <c r="H5" s="13"/>
      <c r="I5" s="13"/>
      <c r="J5" s="13"/>
      <c r="K5" s="13"/>
    </row>
    <row r="6" spans="1:13" x14ac:dyDescent="0.2">
      <c r="A6" s="12" t="s">
        <v>145</v>
      </c>
      <c r="B6" s="13"/>
      <c r="C6" s="13"/>
      <c r="D6" s="13"/>
      <c r="E6" s="13"/>
      <c r="F6" s="13"/>
      <c r="G6" s="13"/>
      <c r="H6" s="13"/>
      <c r="I6" s="13"/>
      <c r="J6" s="13"/>
      <c r="K6" s="13"/>
    </row>
    <row r="7" spans="1:13" x14ac:dyDescent="0.2">
      <c r="A7" s="12" t="s">
        <v>138</v>
      </c>
      <c r="B7" s="13"/>
      <c r="C7" s="13"/>
      <c r="D7" s="13"/>
      <c r="E7" s="13"/>
      <c r="F7" s="13"/>
      <c r="G7" s="13"/>
      <c r="H7" s="13"/>
      <c r="I7" s="13"/>
      <c r="J7" s="13"/>
      <c r="K7" s="13"/>
    </row>
    <row r="8" spans="1:13" x14ac:dyDescent="0.2">
      <c r="A8" s="12" t="s">
        <v>146</v>
      </c>
      <c r="B8" s="13"/>
      <c r="C8" s="13"/>
      <c r="D8" s="13"/>
      <c r="E8" s="13"/>
      <c r="F8" s="13"/>
      <c r="G8" s="13"/>
      <c r="H8" s="13"/>
      <c r="I8" s="13"/>
      <c r="J8" s="13"/>
      <c r="K8" s="13"/>
    </row>
    <row r="9" spans="1:13" x14ac:dyDescent="0.2">
      <c r="A9" s="12" t="s">
        <v>150</v>
      </c>
      <c r="B9" s="13"/>
      <c r="C9" s="13"/>
      <c r="D9" s="13"/>
      <c r="E9" s="13"/>
      <c r="F9" s="13"/>
      <c r="G9" s="13"/>
      <c r="H9" s="13"/>
      <c r="I9" s="13"/>
      <c r="J9" s="13"/>
      <c r="K9" s="13"/>
    </row>
    <row r="10" spans="1:13" ht="13.5" thickBot="1" x14ac:dyDescent="0.25">
      <c r="A10" s="12"/>
      <c r="B10" s="13"/>
      <c r="C10" s="13"/>
      <c r="D10" s="13"/>
      <c r="E10" s="13"/>
      <c r="F10" s="13"/>
      <c r="G10" s="13"/>
      <c r="H10" s="13"/>
      <c r="I10" s="13"/>
      <c r="J10" s="13"/>
      <c r="K10" s="13"/>
    </row>
    <row r="11" spans="1:13" x14ac:dyDescent="0.2">
      <c r="A11" s="5" t="s">
        <v>61</v>
      </c>
      <c r="B11" s="2" t="s">
        <v>62</v>
      </c>
      <c r="C11" s="2" t="s">
        <v>63</v>
      </c>
      <c r="D11" s="2" t="s">
        <v>64</v>
      </c>
      <c r="E11" s="2" t="s">
        <v>65</v>
      </c>
      <c r="F11" s="2" t="s">
        <v>66</v>
      </c>
      <c r="G11" s="2" t="s">
        <v>67</v>
      </c>
      <c r="H11" s="2"/>
      <c r="I11" s="2"/>
      <c r="J11" s="2"/>
      <c r="K11" s="2"/>
      <c r="L11" s="2"/>
      <c r="M11" s="3"/>
    </row>
    <row r="12" spans="1:13" x14ac:dyDescent="0.2">
      <c r="A12" s="6"/>
      <c r="B12" s="4" t="s">
        <v>68</v>
      </c>
      <c r="C12" s="4" t="s">
        <v>68</v>
      </c>
      <c r="D12" s="4" t="s">
        <v>68</v>
      </c>
      <c r="E12" s="4" t="s">
        <v>68</v>
      </c>
      <c r="F12" s="4" t="s">
        <v>69</v>
      </c>
      <c r="G12" s="4" t="s">
        <v>69</v>
      </c>
      <c r="H12" s="4"/>
      <c r="I12" s="4"/>
      <c r="J12" s="4"/>
      <c r="K12" s="4"/>
      <c r="L12" s="4"/>
      <c r="M12" s="1"/>
    </row>
    <row r="13" spans="1:13" ht="13.5" thickBot="1" x14ac:dyDescent="0.25">
      <c r="A13" s="7"/>
      <c r="B13" s="8" t="s">
        <v>70</v>
      </c>
      <c r="C13" s="8" t="s">
        <v>70</v>
      </c>
      <c r="D13" s="8" t="s">
        <v>70</v>
      </c>
      <c r="E13" s="8" t="s">
        <v>147</v>
      </c>
      <c r="F13" s="8" t="s">
        <v>71</v>
      </c>
      <c r="G13" s="8" t="s">
        <v>71</v>
      </c>
      <c r="H13" s="8"/>
      <c r="I13" s="8"/>
      <c r="J13" s="8"/>
      <c r="K13" s="8"/>
      <c r="L13" s="8"/>
      <c r="M13" s="9"/>
    </row>
    <row r="14" spans="1:13" x14ac:dyDescent="0.2">
      <c r="A14" s="5" t="s">
        <v>72</v>
      </c>
      <c r="B14" s="2" t="s">
        <v>73</v>
      </c>
      <c r="C14" s="2" t="s">
        <v>74</v>
      </c>
      <c r="D14" s="2" t="s">
        <v>75</v>
      </c>
      <c r="E14" s="2" t="s">
        <v>76</v>
      </c>
      <c r="F14" s="2" t="s">
        <v>77</v>
      </c>
      <c r="G14" s="2" t="s">
        <v>78</v>
      </c>
      <c r="H14" s="2" t="s">
        <v>79</v>
      </c>
      <c r="I14" s="2" t="s">
        <v>80</v>
      </c>
      <c r="J14" s="2"/>
      <c r="K14" s="2"/>
      <c r="L14" s="2"/>
      <c r="M14" s="3"/>
    </row>
    <row r="15" spans="1:13" x14ac:dyDescent="0.2">
      <c r="A15" s="10"/>
      <c r="B15" s="4" t="s">
        <v>69</v>
      </c>
      <c r="C15" s="4" t="s">
        <v>68</v>
      </c>
      <c r="D15" s="4" t="s">
        <v>68</v>
      </c>
      <c r="E15" s="4" t="s">
        <v>68</v>
      </c>
      <c r="F15" s="4" t="s">
        <v>81</v>
      </c>
      <c r="G15" s="4" t="s">
        <v>68</v>
      </c>
      <c r="H15" s="4" t="s">
        <v>68</v>
      </c>
      <c r="I15" s="4" t="s">
        <v>82</v>
      </c>
      <c r="J15" s="4"/>
      <c r="K15" s="4"/>
      <c r="L15" s="4"/>
      <c r="M15" s="1"/>
    </row>
    <row r="16" spans="1:13" ht="13.5" thickBot="1" x14ac:dyDescent="0.25">
      <c r="A16" s="7"/>
      <c r="B16" s="8" t="s">
        <v>70</v>
      </c>
      <c r="C16" s="8" t="s">
        <v>70</v>
      </c>
      <c r="D16" s="8" t="s">
        <v>70</v>
      </c>
      <c r="E16" s="8" t="s">
        <v>70</v>
      </c>
      <c r="F16" s="8" t="s">
        <v>70</v>
      </c>
      <c r="G16" s="8" t="s">
        <v>71</v>
      </c>
      <c r="H16" s="8" t="s">
        <v>70</v>
      </c>
      <c r="I16" s="8" t="s">
        <v>71</v>
      </c>
      <c r="J16" s="8"/>
      <c r="K16" s="8"/>
      <c r="L16" s="8"/>
      <c r="M16" s="9"/>
    </row>
    <row r="17" spans="1:13" x14ac:dyDescent="0.2">
      <c r="A17" s="5" t="s">
        <v>83</v>
      </c>
      <c r="B17" s="2" t="s">
        <v>93</v>
      </c>
      <c r="C17" s="2" t="s">
        <v>63</v>
      </c>
      <c r="D17" s="2" t="s">
        <v>142</v>
      </c>
      <c r="E17" s="2" t="s">
        <v>86</v>
      </c>
      <c r="F17" s="2" t="s">
        <v>143</v>
      </c>
      <c r="G17" s="2" t="s">
        <v>96</v>
      </c>
      <c r="H17" s="2" t="s">
        <v>97</v>
      </c>
      <c r="I17" s="2" t="s">
        <v>94</v>
      </c>
      <c r="J17" s="2" t="s">
        <v>144</v>
      </c>
      <c r="K17" s="2" t="s">
        <v>106</v>
      </c>
      <c r="L17" s="2" t="s">
        <v>107</v>
      </c>
      <c r="M17" s="3"/>
    </row>
    <row r="18" spans="1:13" x14ac:dyDescent="0.2">
      <c r="A18" s="6"/>
      <c r="B18" s="4" t="s">
        <v>68</v>
      </c>
      <c r="C18" s="4" t="s">
        <v>69</v>
      </c>
      <c r="D18" s="4" t="s">
        <v>69</v>
      </c>
      <c r="E18" s="4" t="s">
        <v>69</v>
      </c>
      <c r="F18" s="4" t="s">
        <v>68</v>
      </c>
      <c r="G18" s="4" t="s">
        <v>69</v>
      </c>
      <c r="H18" s="4" t="s">
        <v>69</v>
      </c>
      <c r="I18" s="4" t="s">
        <v>69</v>
      </c>
      <c r="J18" s="4" t="s">
        <v>68</v>
      </c>
      <c r="K18" s="4" t="s">
        <v>108</v>
      </c>
      <c r="L18" s="4" t="s">
        <v>108</v>
      </c>
      <c r="M18" s="1"/>
    </row>
    <row r="19" spans="1:13" ht="13.5" thickBot="1" x14ac:dyDescent="0.25">
      <c r="A19" s="7"/>
      <c r="B19" s="8" t="s">
        <v>70</v>
      </c>
      <c r="C19" s="8" t="s">
        <v>70</v>
      </c>
      <c r="D19" s="8" t="s">
        <v>70</v>
      </c>
      <c r="E19" s="8" t="s">
        <v>70</v>
      </c>
      <c r="F19" s="8" t="s">
        <v>70</v>
      </c>
      <c r="G19" s="8" t="s">
        <v>71</v>
      </c>
      <c r="H19" s="8" t="s">
        <v>71</v>
      </c>
      <c r="I19" s="8" t="s">
        <v>71</v>
      </c>
      <c r="J19" s="8" t="s">
        <v>71</v>
      </c>
      <c r="K19" s="8" t="s">
        <v>71</v>
      </c>
      <c r="L19" s="8" t="s">
        <v>71</v>
      </c>
      <c r="M19" s="9"/>
    </row>
    <row r="20" spans="1:13" x14ac:dyDescent="0.2">
      <c r="A20" s="5" t="s">
        <v>85</v>
      </c>
      <c r="B20" s="2" t="s">
        <v>86</v>
      </c>
      <c r="C20" s="2" t="s">
        <v>87</v>
      </c>
      <c r="D20" s="2" t="s">
        <v>63</v>
      </c>
      <c r="E20" s="2" t="s">
        <v>88</v>
      </c>
      <c r="F20" s="2" t="s">
        <v>89</v>
      </c>
      <c r="G20" s="2" t="s">
        <v>84</v>
      </c>
      <c r="H20" s="2" t="s">
        <v>90</v>
      </c>
      <c r="I20" s="2"/>
      <c r="J20" s="2"/>
      <c r="K20" s="2"/>
      <c r="L20" s="2"/>
      <c r="M20" s="3"/>
    </row>
    <row r="21" spans="1:13" x14ac:dyDescent="0.2">
      <c r="A21" s="6"/>
      <c r="B21" s="4" t="s">
        <v>68</v>
      </c>
      <c r="C21" s="4" t="s">
        <v>69</v>
      </c>
      <c r="D21" s="4" t="s">
        <v>68</v>
      </c>
      <c r="E21" s="4"/>
      <c r="F21" s="4" t="s">
        <v>68</v>
      </c>
      <c r="G21" s="4" t="s">
        <v>68</v>
      </c>
      <c r="H21" s="4" t="s">
        <v>91</v>
      </c>
      <c r="I21" s="4"/>
      <c r="J21" s="4"/>
      <c r="K21" s="4"/>
      <c r="L21" s="4"/>
      <c r="M21" s="1"/>
    </row>
    <row r="22" spans="1:13" ht="13.5" thickBot="1" x14ac:dyDescent="0.25">
      <c r="A22" s="7"/>
      <c r="B22" s="8" t="s">
        <v>70</v>
      </c>
      <c r="C22" s="8" t="s">
        <v>148</v>
      </c>
      <c r="D22" s="8" t="s">
        <v>70</v>
      </c>
      <c r="E22" s="8" t="s">
        <v>71</v>
      </c>
      <c r="F22" s="8" t="s">
        <v>148</v>
      </c>
      <c r="G22" s="8" t="s">
        <v>148</v>
      </c>
      <c r="H22" s="8" t="s">
        <v>71</v>
      </c>
      <c r="I22" s="8"/>
      <c r="J22" s="8"/>
      <c r="K22" s="8"/>
      <c r="L22" s="8"/>
      <c r="M22" s="9"/>
    </row>
    <row r="23" spans="1:13" x14ac:dyDescent="0.2">
      <c r="A23" s="5" t="s">
        <v>92</v>
      </c>
      <c r="B23" s="2" t="s">
        <v>93</v>
      </c>
      <c r="C23" s="2" t="s">
        <v>63</v>
      </c>
      <c r="D23" s="2" t="s">
        <v>94</v>
      </c>
      <c r="E23" s="2" t="s">
        <v>86</v>
      </c>
      <c r="F23" s="2" t="s">
        <v>95</v>
      </c>
      <c r="G23" s="2" t="s">
        <v>96</v>
      </c>
      <c r="H23" s="2" t="s">
        <v>97</v>
      </c>
      <c r="I23" s="2" t="s">
        <v>98</v>
      </c>
      <c r="J23" s="2" t="s">
        <v>99</v>
      </c>
      <c r="K23" s="2"/>
      <c r="L23" s="2"/>
      <c r="M23" s="3"/>
    </row>
    <row r="24" spans="1:13" x14ac:dyDescent="0.2">
      <c r="A24" s="6"/>
      <c r="B24" s="4" t="s">
        <v>69</v>
      </c>
      <c r="C24" s="4" t="s">
        <v>69</v>
      </c>
      <c r="D24" s="4" t="s">
        <v>69</v>
      </c>
      <c r="E24" s="4" t="s">
        <v>69</v>
      </c>
      <c r="F24" s="4" t="s">
        <v>69</v>
      </c>
      <c r="G24" s="4" t="s">
        <v>69</v>
      </c>
      <c r="H24" s="4" t="s">
        <v>91</v>
      </c>
      <c r="I24" s="4" t="s">
        <v>82</v>
      </c>
      <c r="J24" s="4" t="s">
        <v>82</v>
      </c>
      <c r="K24" s="4"/>
      <c r="L24" s="4"/>
      <c r="M24" s="1"/>
    </row>
    <row r="25" spans="1:13" ht="13.5" thickBot="1" x14ac:dyDescent="0.25">
      <c r="A25" s="7"/>
      <c r="B25" s="8" t="s">
        <v>70</v>
      </c>
      <c r="C25" s="8" t="s">
        <v>70</v>
      </c>
      <c r="D25" s="8" t="s">
        <v>70</v>
      </c>
      <c r="E25" s="8" t="s">
        <v>70</v>
      </c>
      <c r="F25" s="8" t="s">
        <v>70</v>
      </c>
      <c r="G25" s="8" t="s">
        <v>70</v>
      </c>
      <c r="H25" s="8" t="s">
        <v>70</v>
      </c>
      <c r="I25" s="8" t="s">
        <v>71</v>
      </c>
      <c r="J25" s="8" t="s">
        <v>71</v>
      </c>
      <c r="K25" s="8"/>
      <c r="L25" s="8"/>
      <c r="M25" s="9"/>
    </row>
    <row r="26" spans="1:13" x14ac:dyDescent="0.2">
      <c r="A26" s="5" t="s">
        <v>100</v>
      </c>
      <c r="B26" s="2" t="s">
        <v>101</v>
      </c>
      <c r="C26" s="2" t="s">
        <v>63</v>
      </c>
      <c r="D26" s="2" t="s">
        <v>102</v>
      </c>
      <c r="E26" s="2" t="s">
        <v>86</v>
      </c>
      <c r="F26" s="2" t="s">
        <v>103</v>
      </c>
      <c r="G26" s="2" t="s">
        <v>96</v>
      </c>
      <c r="H26" s="2" t="s">
        <v>104</v>
      </c>
      <c r="I26" s="2" t="s">
        <v>77</v>
      </c>
      <c r="J26" s="2" t="s">
        <v>94</v>
      </c>
      <c r="K26" s="2" t="s">
        <v>105</v>
      </c>
      <c r="L26" s="2" t="s">
        <v>106</v>
      </c>
      <c r="M26" s="3" t="s">
        <v>107</v>
      </c>
    </row>
    <row r="27" spans="1:13" x14ac:dyDescent="0.2">
      <c r="A27" s="6"/>
      <c r="B27" s="4" t="s">
        <v>68</v>
      </c>
      <c r="C27" s="4" t="s">
        <v>69</v>
      </c>
      <c r="D27" s="4" t="s">
        <v>68</v>
      </c>
      <c r="E27" s="4" t="s">
        <v>68</v>
      </c>
      <c r="F27" s="4" t="s">
        <v>68</v>
      </c>
      <c r="G27" s="4" t="s">
        <v>69</v>
      </c>
      <c r="H27" s="4" t="s">
        <v>69</v>
      </c>
      <c r="I27" s="4" t="s">
        <v>108</v>
      </c>
      <c r="J27" s="4" t="s">
        <v>82</v>
      </c>
      <c r="K27" s="4" t="s">
        <v>108</v>
      </c>
      <c r="L27" s="4" t="s">
        <v>108</v>
      </c>
      <c r="M27" s="1" t="s">
        <v>108</v>
      </c>
    </row>
    <row r="28" spans="1:13" ht="13.5" thickBot="1" x14ac:dyDescent="0.25">
      <c r="A28" s="7"/>
      <c r="B28" s="8" t="s">
        <v>70</v>
      </c>
      <c r="C28" s="8" t="s">
        <v>70</v>
      </c>
      <c r="D28" s="8" t="s">
        <v>70</v>
      </c>
      <c r="E28" s="8" t="s">
        <v>70</v>
      </c>
      <c r="F28" s="8" t="s">
        <v>70</v>
      </c>
      <c r="G28" s="8" t="s">
        <v>71</v>
      </c>
      <c r="H28" s="8" t="s">
        <v>71</v>
      </c>
      <c r="I28" s="8" t="s">
        <v>71</v>
      </c>
      <c r="J28" s="8" t="s">
        <v>71</v>
      </c>
      <c r="K28" s="8" t="s">
        <v>71</v>
      </c>
      <c r="L28" s="8" t="s">
        <v>71</v>
      </c>
      <c r="M28" s="9" t="s">
        <v>71</v>
      </c>
    </row>
    <row r="29" spans="1:13" x14ac:dyDescent="0.2">
      <c r="A29" s="5" t="s">
        <v>109</v>
      </c>
      <c r="B29" s="2" t="s">
        <v>63</v>
      </c>
      <c r="C29" s="2" t="s">
        <v>110</v>
      </c>
      <c r="D29" s="2" t="s">
        <v>86</v>
      </c>
      <c r="E29" s="2" t="s">
        <v>65</v>
      </c>
      <c r="F29" s="2" t="s">
        <v>111</v>
      </c>
      <c r="G29" s="2" t="s">
        <v>112</v>
      </c>
      <c r="H29" s="2"/>
      <c r="I29" s="2"/>
      <c r="J29" s="2"/>
      <c r="K29" s="2"/>
      <c r="L29" s="2"/>
      <c r="M29" s="3"/>
    </row>
    <row r="30" spans="1:13" x14ac:dyDescent="0.2">
      <c r="A30" s="6"/>
      <c r="B30" s="4" t="s">
        <v>68</v>
      </c>
      <c r="C30" s="4" t="s">
        <v>68</v>
      </c>
      <c r="D30" s="4" t="s">
        <v>81</v>
      </c>
      <c r="E30" s="4" t="s">
        <v>68</v>
      </c>
      <c r="F30" s="4" t="s">
        <v>69</v>
      </c>
      <c r="G30" s="4" t="s">
        <v>69</v>
      </c>
      <c r="H30" s="4"/>
      <c r="I30" s="4"/>
      <c r="J30" s="4"/>
      <c r="K30" s="4"/>
      <c r="L30" s="4"/>
      <c r="M30" s="1"/>
    </row>
    <row r="31" spans="1:13" ht="13.5" thickBot="1" x14ac:dyDescent="0.25">
      <c r="A31" s="7"/>
      <c r="B31" s="8" t="s">
        <v>70</v>
      </c>
      <c r="C31" s="8" t="s">
        <v>70</v>
      </c>
      <c r="D31" s="8" t="s">
        <v>70</v>
      </c>
      <c r="E31" s="8" t="s">
        <v>71</v>
      </c>
      <c r="F31" s="8" t="s">
        <v>71</v>
      </c>
      <c r="G31" s="8" t="s">
        <v>71</v>
      </c>
      <c r="H31" s="8"/>
      <c r="I31" s="8"/>
      <c r="J31" s="8"/>
      <c r="K31" s="8"/>
      <c r="L31" s="8"/>
      <c r="M31" s="9"/>
    </row>
    <row r="32" spans="1:13" x14ac:dyDescent="0.2">
      <c r="A32" s="5" t="s">
        <v>113</v>
      </c>
      <c r="B32" s="2" t="s">
        <v>86</v>
      </c>
      <c r="C32" s="2" t="s">
        <v>63</v>
      </c>
      <c r="D32" s="2" t="s">
        <v>114</v>
      </c>
      <c r="E32" s="2" t="s">
        <v>84</v>
      </c>
      <c r="F32" s="2" t="s">
        <v>115</v>
      </c>
      <c r="G32" s="2" t="s">
        <v>116</v>
      </c>
      <c r="H32" s="2" t="s">
        <v>117</v>
      </c>
      <c r="I32" s="2" t="s">
        <v>118</v>
      </c>
      <c r="J32" s="2"/>
      <c r="K32" s="2"/>
      <c r="L32" s="2"/>
      <c r="M32" s="3"/>
    </row>
    <row r="33" spans="1:13" x14ac:dyDescent="0.2">
      <c r="A33" s="6"/>
      <c r="B33" s="4" t="s">
        <v>68</v>
      </c>
      <c r="C33" s="4" t="s">
        <v>68</v>
      </c>
      <c r="D33" s="4" t="s">
        <v>68</v>
      </c>
      <c r="E33" s="4" t="s">
        <v>68</v>
      </c>
      <c r="F33" s="4" t="s">
        <v>69</v>
      </c>
      <c r="G33" s="4" t="s">
        <v>69</v>
      </c>
      <c r="H33" s="4" t="s">
        <v>69</v>
      </c>
      <c r="I33" s="4" t="s">
        <v>69</v>
      </c>
      <c r="J33" s="4"/>
      <c r="K33" s="4"/>
      <c r="L33" s="4"/>
      <c r="M33" s="1"/>
    </row>
    <row r="34" spans="1:13" ht="13.5" thickBot="1" x14ac:dyDescent="0.25">
      <c r="A34" s="7"/>
      <c r="B34" s="8" t="s">
        <v>70</v>
      </c>
      <c r="C34" s="8" t="s">
        <v>70</v>
      </c>
      <c r="D34" s="8" t="s">
        <v>70</v>
      </c>
      <c r="E34" s="8" t="s">
        <v>70</v>
      </c>
      <c r="F34" s="8" t="s">
        <v>71</v>
      </c>
      <c r="G34" s="8" t="s">
        <v>71</v>
      </c>
      <c r="H34" s="8" t="s">
        <v>71</v>
      </c>
      <c r="I34" s="8" t="s">
        <v>119</v>
      </c>
      <c r="J34" s="8"/>
      <c r="K34" s="8"/>
      <c r="L34" s="8"/>
      <c r="M34" s="9"/>
    </row>
    <row r="35" spans="1:13" x14ac:dyDescent="0.2">
      <c r="A35" s="5" t="s">
        <v>120</v>
      </c>
      <c r="B35" s="2" t="s">
        <v>121</v>
      </c>
      <c r="C35" s="2" t="s">
        <v>63</v>
      </c>
      <c r="D35" s="2" t="s">
        <v>89</v>
      </c>
      <c r="E35" s="2" t="s">
        <v>84</v>
      </c>
      <c r="F35" s="2" t="s">
        <v>122</v>
      </c>
      <c r="G35" s="2" t="s">
        <v>90</v>
      </c>
      <c r="H35" s="2" t="s">
        <v>88</v>
      </c>
      <c r="I35" s="2"/>
      <c r="J35" s="2"/>
      <c r="K35" s="2"/>
      <c r="L35" s="2"/>
      <c r="M35" s="3"/>
    </row>
    <row r="36" spans="1:13" x14ac:dyDescent="0.2">
      <c r="A36" s="6"/>
      <c r="B36" s="4" t="s">
        <v>81</v>
      </c>
      <c r="C36" s="4" t="s">
        <v>68</v>
      </c>
      <c r="D36" s="4" t="s">
        <v>68</v>
      </c>
      <c r="E36" s="4" t="s">
        <v>81</v>
      </c>
      <c r="F36" s="4" t="s">
        <v>69</v>
      </c>
      <c r="G36" s="4" t="s">
        <v>69</v>
      </c>
      <c r="H36" s="4" t="s">
        <v>91</v>
      </c>
      <c r="I36" s="4"/>
      <c r="J36" s="4"/>
      <c r="K36" s="4"/>
      <c r="L36" s="4"/>
      <c r="M36" s="1"/>
    </row>
    <row r="37" spans="1:13" ht="13.5" thickBot="1" x14ac:dyDescent="0.25">
      <c r="A37" s="7"/>
      <c r="B37" s="8" t="s">
        <v>70</v>
      </c>
      <c r="C37" s="8" t="s">
        <v>71</v>
      </c>
      <c r="D37" s="8" t="s">
        <v>71</v>
      </c>
      <c r="E37" s="8" t="s">
        <v>70</v>
      </c>
      <c r="F37" s="8" t="s">
        <v>71</v>
      </c>
      <c r="G37" s="8" t="s">
        <v>71</v>
      </c>
      <c r="H37" s="8" t="s">
        <v>71</v>
      </c>
      <c r="I37" s="8"/>
      <c r="J37" s="8"/>
      <c r="K37" s="8"/>
      <c r="L37" s="8"/>
      <c r="M37" s="9"/>
    </row>
    <row r="38" spans="1:13" x14ac:dyDescent="0.2">
      <c r="A38" s="5" t="s">
        <v>123</v>
      </c>
      <c r="B38" s="11" t="s">
        <v>93</v>
      </c>
      <c r="C38" s="11" t="s">
        <v>63</v>
      </c>
      <c r="D38" s="11" t="s">
        <v>102</v>
      </c>
      <c r="E38" s="2" t="s">
        <v>86</v>
      </c>
      <c r="F38" s="11" t="s">
        <v>79</v>
      </c>
      <c r="G38" s="2" t="s">
        <v>96</v>
      </c>
      <c r="H38" s="2" t="s">
        <v>97</v>
      </c>
      <c r="I38" s="2" t="s">
        <v>124</v>
      </c>
      <c r="J38" s="2" t="s">
        <v>125</v>
      </c>
      <c r="K38" s="2" t="s">
        <v>126</v>
      </c>
      <c r="L38" s="2" t="s">
        <v>106</v>
      </c>
      <c r="M38" s="3" t="s">
        <v>107</v>
      </c>
    </row>
    <row r="39" spans="1:13" x14ac:dyDescent="0.2">
      <c r="A39" s="6"/>
      <c r="B39" s="4" t="s">
        <v>68</v>
      </c>
      <c r="C39" s="4" t="s">
        <v>68</v>
      </c>
      <c r="D39" s="4" t="s">
        <v>82</v>
      </c>
      <c r="E39" s="4" t="s">
        <v>68</v>
      </c>
      <c r="F39" s="4" t="s">
        <v>68</v>
      </c>
      <c r="G39" s="4" t="s">
        <v>69</v>
      </c>
      <c r="H39" s="4" t="s">
        <v>91</v>
      </c>
      <c r="I39" s="4" t="s">
        <v>108</v>
      </c>
      <c r="J39" s="4" t="s">
        <v>82</v>
      </c>
      <c r="K39" s="4" t="s">
        <v>108</v>
      </c>
      <c r="L39" s="4" t="s">
        <v>82</v>
      </c>
      <c r="M39" s="1" t="s">
        <v>127</v>
      </c>
    </row>
    <row r="40" spans="1:13" ht="13.5" thickBot="1" x14ac:dyDescent="0.25">
      <c r="A40" s="7"/>
      <c r="B40" s="8" t="s">
        <v>70</v>
      </c>
      <c r="C40" s="8" t="s">
        <v>70</v>
      </c>
      <c r="D40" s="8" t="s">
        <v>70</v>
      </c>
      <c r="E40" s="8" t="s">
        <v>70</v>
      </c>
      <c r="F40" s="8" t="s">
        <v>70</v>
      </c>
      <c r="G40" s="8" t="s">
        <v>71</v>
      </c>
      <c r="H40" s="8" t="s">
        <v>71</v>
      </c>
      <c r="I40" s="8" t="s">
        <v>71</v>
      </c>
      <c r="J40" s="8" t="s">
        <v>71</v>
      </c>
      <c r="K40" s="8" t="s">
        <v>71</v>
      </c>
      <c r="L40" s="8" t="s">
        <v>71</v>
      </c>
      <c r="M40" s="9" t="s">
        <v>71</v>
      </c>
    </row>
    <row r="41" spans="1:13" x14ac:dyDescent="0.2">
      <c r="A41" s="5" t="s">
        <v>128</v>
      </c>
      <c r="B41" s="2" t="s">
        <v>101</v>
      </c>
      <c r="C41" s="2" t="s">
        <v>63</v>
      </c>
      <c r="D41" s="2" t="s">
        <v>102</v>
      </c>
      <c r="E41" s="2" t="s">
        <v>86</v>
      </c>
      <c r="F41" s="2" t="s">
        <v>103</v>
      </c>
      <c r="G41" s="2" t="s">
        <v>96</v>
      </c>
      <c r="H41" s="2" t="s">
        <v>77</v>
      </c>
      <c r="I41" s="2" t="s">
        <v>94</v>
      </c>
      <c r="J41" s="2" t="s">
        <v>105</v>
      </c>
      <c r="K41" s="2" t="s">
        <v>106</v>
      </c>
      <c r="L41" s="2" t="s">
        <v>107</v>
      </c>
      <c r="M41" s="3"/>
    </row>
    <row r="42" spans="1:13" x14ac:dyDescent="0.2">
      <c r="A42" s="6"/>
      <c r="B42" s="4" t="s">
        <v>68</v>
      </c>
      <c r="C42" s="4" t="s">
        <v>69</v>
      </c>
      <c r="D42" s="4" t="s">
        <v>68</v>
      </c>
      <c r="E42" s="4" t="s">
        <v>68</v>
      </c>
      <c r="F42" s="4" t="s">
        <v>68</v>
      </c>
      <c r="G42" s="4" t="s">
        <v>68</v>
      </c>
      <c r="H42" s="4" t="s">
        <v>69</v>
      </c>
      <c r="I42" s="4" t="s">
        <v>82</v>
      </c>
      <c r="J42" s="4" t="s">
        <v>82</v>
      </c>
      <c r="K42" s="4" t="s">
        <v>82</v>
      </c>
      <c r="L42" s="4" t="s">
        <v>127</v>
      </c>
      <c r="M42" s="1"/>
    </row>
    <row r="43" spans="1:13" ht="13.5" thickBot="1" x14ac:dyDescent="0.25">
      <c r="A43" s="7"/>
      <c r="B43" s="8" t="s">
        <v>70</v>
      </c>
      <c r="C43" s="8" t="s">
        <v>70</v>
      </c>
      <c r="D43" s="8" t="s">
        <v>70</v>
      </c>
      <c r="E43" s="8" t="s">
        <v>70</v>
      </c>
      <c r="F43" s="8" t="s">
        <v>70</v>
      </c>
      <c r="G43" s="8" t="s">
        <v>71</v>
      </c>
      <c r="H43" s="8" t="s">
        <v>71</v>
      </c>
      <c r="I43" s="8" t="s">
        <v>71</v>
      </c>
      <c r="J43" s="8" t="s">
        <v>71</v>
      </c>
      <c r="K43" s="8" t="s">
        <v>71</v>
      </c>
      <c r="L43" s="8" t="s">
        <v>71</v>
      </c>
      <c r="M43" s="9"/>
    </row>
    <row r="44" spans="1:13" x14ac:dyDescent="0.2">
      <c r="A44" s="13"/>
      <c r="B44" s="13"/>
      <c r="C44" s="13"/>
      <c r="D44" s="13"/>
      <c r="E44" s="13"/>
      <c r="F44" s="13"/>
      <c r="G44" s="13"/>
      <c r="H44" s="13"/>
      <c r="I44" s="13"/>
      <c r="J44" s="13"/>
    </row>
    <row r="45" spans="1:13" x14ac:dyDescent="0.2">
      <c r="B45" s="13"/>
      <c r="C45" s="13"/>
      <c r="D45" s="13"/>
      <c r="E45" s="13"/>
      <c r="F45" s="13"/>
      <c r="G45" s="13"/>
      <c r="H45" s="13"/>
      <c r="I45" s="13"/>
      <c r="J45" s="13"/>
    </row>
    <row r="46" spans="1:13" x14ac:dyDescent="0.2">
      <c r="B46" s="13"/>
      <c r="C46" s="13"/>
      <c r="D46" s="13"/>
      <c r="E46" s="13"/>
      <c r="F46" s="13"/>
      <c r="G46" s="13"/>
      <c r="H46" s="13"/>
      <c r="I46" s="13"/>
      <c r="J46" s="13"/>
    </row>
    <row r="47" spans="1:13" x14ac:dyDescent="0.2">
      <c r="B47" s="13"/>
      <c r="C47" s="13"/>
      <c r="D47" s="13"/>
      <c r="E47" s="13"/>
      <c r="F47" s="13"/>
      <c r="G47" s="13"/>
      <c r="H47" s="13"/>
      <c r="I47" s="13"/>
      <c r="J47" s="13"/>
    </row>
  </sheetData>
  <sheetProtection algorithmName="SHA-512" hashValue="6XuXT27evsbmGT+vPR181/dq5BIH/lk33DlOqo6Sy65ieiDfJ6IcrD7hVKsrdzFvHMHApZayCZlY5+osafLg+g==" saltValue="RS7Qz7oyY3iANBGgNshBQA=="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F5217-07F5-4653-8EB0-CD0D0F459AC3}">
  <sheetPr>
    <tabColor rgb="FF00B0F0"/>
  </sheetPr>
  <dimension ref="B2"/>
  <sheetViews>
    <sheetView showGridLines="0" zoomScale="115" zoomScaleNormal="115" workbookViewId="0">
      <selection activeCell="L23" sqref="L23"/>
    </sheetView>
  </sheetViews>
  <sheetFormatPr defaultRowHeight="12.75" x14ac:dyDescent="0.2"/>
  <cols>
    <col min="1" max="1" width="3.85546875" style="47" customWidth="1"/>
    <col min="2" max="6" width="9.140625" style="47"/>
    <col min="7" max="7" width="15.42578125" style="47" customWidth="1"/>
    <col min="8" max="8" width="24.42578125" style="47" customWidth="1"/>
    <col min="9" max="16384" width="9.140625" style="47"/>
  </cols>
  <sheetData>
    <row r="2" spans="2:2" ht="15.75" x14ac:dyDescent="0.2">
      <c r="B2" s="46" t="s">
        <v>259</v>
      </c>
    </row>
  </sheetData>
  <sheetProtection algorithmName="SHA-512" hashValue="QI7K1OgfWw8sI3jCKb15U30PFjxHsuUz6hED/mBtmZ0edbtcQ9YPJhGfd6jpqRL4F0Bf/3Xcbf/NNStJh05iDA==" saltValue="Y1oSkJ6iZNR3xffIek1cwQ==" spinCount="100000"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1E049-320C-4BA2-8598-6C734E8098D7}">
  <sheetPr>
    <tabColor theme="4" tint="0.39997558519241921"/>
  </sheetPr>
  <dimension ref="A1:X68"/>
  <sheetViews>
    <sheetView workbookViewId="0">
      <selection activeCell="H28" sqref="H28"/>
    </sheetView>
  </sheetViews>
  <sheetFormatPr defaultColWidth="9" defaultRowHeight="12.75" x14ac:dyDescent="0.2"/>
  <cols>
    <col min="1" max="1" width="37.140625" style="13" bestFit="1" customWidth="1"/>
    <col min="2" max="2" width="16.5703125" style="13" bestFit="1" customWidth="1"/>
    <col min="3" max="3" width="16.85546875" style="13" bestFit="1" customWidth="1"/>
    <col min="4" max="5" width="12.7109375" style="13" bestFit="1" customWidth="1"/>
    <col min="6" max="6" width="17" style="13" bestFit="1" customWidth="1"/>
    <col min="7" max="7" width="16.5703125" style="13" bestFit="1" customWidth="1"/>
    <col min="8" max="8" width="16.85546875" style="152" bestFit="1" customWidth="1"/>
    <col min="9" max="9" width="18.42578125" style="152" customWidth="1"/>
    <col min="10" max="10" width="20.85546875" style="116" customWidth="1"/>
    <col min="11" max="11" width="18.85546875" style="116" customWidth="1"/>
    <col min="12" max="12" width="19.7109375" style="157" customWidth="1"/>
    <col min="13" max="13" width="17.85546875" style="152" customWidth="1"/>
    <col min="14" max="14" width="40.42578125" style="152" customWidth="1"/>
    <col min="15" max="15" width="26.28515625" style="13" customWidth="1"/>
    <col min="16" max="16" width="12.42578125" style="116" customWidth="1"/>
    <col min="17" max="17" width="12.28515625" style="116" customWidth="1"/>
    <col min="18" max="16384" width="9" style="13"/>
  </cols>
  <sheetData>
    <row r="1" spans="1:24" ht="35.25" customHeight="1" x14ac:dyDescent="0.2">
      <c r="A1" s="195" t="s">
        <v>162</v>
      </c>
      <c r="B1" s="195"/>
      <c r="C1" s="195"/>
      <c r="D1" s="195"/>
      <c r="E1" s="196"/>
      <c r="F1" s="196"/>
      <c r="G1" s="196"/>
      <c r="H1" s="196"/>
      <c r="I1" s="196"/>
      <c r="J1" s="196"/>
      <c r="K1" s="113"/>
      <c r="L1" s="114"/>
      <c r="M1" s="115"/>
      <c r="N1" s="115"/>
      <c r="O1" s="115"/>
      <c r="P1" s="115"/>
      <c r="Q1" s="115"/>
      <c r="R1" s="116"/>
      <c r="S1" s="116"/>
      <c r="T1" s="116"/>
      <c r="U1" s="116"/>
      <c r="V1" s="116"/>
      <c r="W1" s="116"/>
      <c r="X1" s="116"/>
    </row>
    <row r="2" spans="1:24" ht="15.75" x14ac:dyDescent="0.25">
      <c r="A2" s="197" t="s">
        <v>0</v>
      </c>
      <c r="B2" s="198"/>
      <c r="C2" s="198"/>
      <c r="D2" s="198"/>
      <c r="E2" s="199"/>
      <c r="F2" s="200" t="s">
        <v>163</v>
      </c>
      <c r="G2" s="198"/>
      <c r="H2" s="198"/>
      <c r="I2" s="199"/>
      <c r="J2" s="200" t="s">
        <v>18</v>
      </c>
      <c r="K2" s="201"/>
      <c r="L2" s="201"/>
      <c r="M2" s="201"/>
      <c r="N2" s="202"/>
      <c r="O2" s="115"/>
      <c r="P2" s="115"/>
      <c r="Q2" s="115"/>
      <c r="R2" s="116"/>
      <c r="S2" s="116"/>
      <c r="T2" s="116"/>
      <c r="U2" s="116"/>
      <c r="V2" s="116"/>
      <c r="W2" s="116"/>
      <c r="X2" s="116"/>
    </row>
    <row r="3" spans="1:24" ht="59.25" customHeight="1" x14ac:dyDescent="0.2">
      <c r="A3" s="203" t="str">
        <f>_xlfn.CONCAT("ITF from UCD to ",'ITF Form'!C8)</f>
        <v>ITF from UCD to UCB</v>
      </c>
      <c r="B3" s="204"/>
      <c r="C3" s="204"/>
      <c r="D3" s="204"/>
      <c r="E3" s="205"/>
      <c r="F3" s="206">
        <f>+'ITF Form'!$A$40</f>
        <v>0</v>
      </c>
      <c r="G3" s="207"/>
      <c r="H3" s="207"/>
      <c r="I3" s="208"/>
      <c r="J3" s="209"/>
      <c r="K3" s="210"/>
      <c r="L3" s="210"/>
      <c r="M3" s="210"/>
      <c r="N3" s="211"/>
      <c r="O3" s="117"/>
      <c r="P3" s="117"/>
      <c r="Q3" s="117"/>
      <c r="R3" s="116"/>
      <c r="S3" s="116"/>
      <c r="T3" s="116"/>
      <c r="U3" s="116"/>
      <c r="V3" s="116"/>
      <c r="W3" s="116"/>
      <c r="X3" s="116"/>
    </row>
    <row r="4" spans="1:24" ht="31.5" x14ac:dyDescent="0.25">
      <c r="A4" s="118" t="s">
        <v>5</v>
      </c>
      <c r="B4" s="118" t="s">
        <v>11</v>
      </c>
      <c r="C4" s="119" t="s">
        <v>12</v>
      </c>
      <c r="D4" s="118" t="s">
        <v>8</v>
      </c>
      <c r="E4" s="119" t="s">
        <v>15</v>
      </c>
      <c r="F4" s="118" t="s">
        <v>6</v>
      </c>
      <c r="G4" s="120" t="s">
        <v>10</v>
      </c>
      <c r="H4" s="121" t="s">
        <v>7</v>
      </c>
      <c r="I4" s="121" t="s">
        <v>9</v>
      </c>
      <c r="J4" s="121" t="s">
        <v>1</v>
      </c>
      <c r="K4" s="121" t="s">
        <v>2</v>
      </c>
      <c r="L4" s="122" t="s">
        <v>3</v>
      </c>
      <c r="M4" s="123" t="s">
        <v>4</v>
      </c>
      <c r="N4" s="118" t="s">
        <v>17</v>
      </c>
      <c r="O4" s="124" t="s">
        <v>16</v>
      </c>
      <c r="P4" s="125" t="s">
        <v>13</v>
      </c>
      <c r="Q4" s="125" t="s">
        <v>14</v>
      </c>
      <c r="R4" s="116"/>
      <c r="S4" s="116"/>
      <c r="T4" s="116"/>
      <c r="U4" s="116"/>
      <c r="V4" s="116"/>
      <c r="W4" s="116"/>
      <c r="X4" s="116"/>
    </row>
    <row r="5" spans="1:24" ht="15.75" x14ac:dyDescent="0.25">
      <c r="A5" s="126">
        <f>IF('ITF Form'!$B$12&lt;&gt;"",1311,0)</f>
        <v>0</v>
      </c>
      <c r="B5" s="126">
        <f>IF($D$5=0,0,VLOOKUP('ITF Form'!$C$8,UCOP!$A$32:$C$43,2,FALSE))</f>
        <v>0</v>
      </c>
      <c r="C5" s="126">
        <f>IF($D$5=0,0,VLOOKUP('ITF Form'!$C$8,UCOP!$A$32:$C$43,3,FALSE))</f>
        <v>0</v>
      </c>
      <c r="D5" s="126">
        <f>+'ITF Form'!$C$12</f>
        <v>0</v>
      </c>
      <c r="E5" s="127"/>
      <c r="F5" s="128">
        <f>+'ITF Form'!$F$12</f>
        <v>0</v>
      </c>
      <c r="G5" s="129">
        <f>+'ITF Form'!$D$12</f>
        <v>0</v>
      </c>
      <c r="H5" s="129">
        <f>+'ITF Form'!$H$12</f>
        <v>0</v>
      </c>
      <c r="I5" s="129">
        <f>+'ITF Form'!$G$12</f>
        <v>0</v>
      </c>
      <c r="J5" s="130">
        <f>+'ITF Form'!$K$12</f>
        <v>0</v>
      </c>
      <c r="K5" s="130">
        <v>0</v>
      </c>
      <c r="L5" s="131"/>
      <c r="M5" s="132"/>
      <c r="N5" s="133"/>
      <c r="O5" s="134" t="str">
        <f>+'ITF Form'!$O$29</f>
        <v>--------</v>
      </c>
      <c r="P5" s="135"/>
      <c r="Q5" s="135"/>
      <c r="R5" s="116"/>
      <c r="S5" s="116"/>
      <c r="T5" s="116"/>
      <c r="U5" s="116"/>
      <c r="V5" s="116"/>
      <c r="W5" s="116"/>
      <c r="X5" s="116"/>
    </row>
    <row r="6" spans="1:24" ht="15.75" x14ac:dyDescent="0.25">
      <c r="A6" s="136">
        <f>IF('ITF Form'!$B$12&lt;&gt;"",1311,0)</f>
        <v>0</v>
      </c>
      <c r="B6" s="136">
        <f>IF($D$5=0,0,IF(LEFT($D$5,3)="199","481000",IF(LEFT($D$5,2)="18","406000",IF(AND(LEFT($D$5,2)="20",RIGHT($D$5,1)="C"),"405000","440009"))))</f>
        <v>0</v>
      </c>
      <c r="C6" s="136">
        <f>IF($D$5=0,0,IF(LEFT($D$5,3)="199","48100D",IF(LEFT($D$5,2)="18","40600D",IF(AND(LEFT($D$5,2)="20",RIGHT($D$5,1)="C"),"40500D","44000D"))))</f>
        <v>0</v>
      </c>
      <c r="D6" s="136">
        <f>+'ITF Form'!$C$12</f>
        <v>0</v>
      </c>
      <c r="E6" s="127"/>
      <c r="F6" s="163" t="s">
        <v>215</v>
      </c>
      <c r="G6" s="138">
        <f>+'ITF Form'!$D$12</f>
        <v>0</v>
      </c>
      <c r="H6" s="138">
        <f>+'ITF Form'!$H$12</f>
        <v>0</v>
      </c>
      <c r="I6" s="138">
        <f>+'ITF Form'!$G$12</f>
        <v>0</v>
      </c>
      <c r="J6" s="139">
        <v>0</v>
      </c>
      <c r="K6" s="139">
        <f>+'ITF Form'!$K$12</f>
        <v>0</v>
      </c>
      <c r="L6" s="140"/>
      <c r="M6" s="141"/>
      <c r="N6" s="133"/>
      <c r="O6" s="142"/>
      <c r="P6" s="143"/>
      <c r="Q6" s="143"/>
      <c r="R6" s="116"/>
      <c r="S6" s="116"/>
      <c r="T6" s="116"/>
      <c r="U6" s="116"/>
      <c r="V6" s="116"/>
      <c r="W6" s="116"/>
      <c r="X6" s="116"/>
    </row>
    <row r="7" spans="1:24" ht="15.75" x14ac:dyDescent="0.25">
      <c r="A7" s="144">
        <f>+'ITF Form'!$B$27</f>
        <v>0</v>
      </c>
      <c r="B7" s="144">
        <f>+'ITF Form'!$C$27</f>
        <v>0</v>
      </c>
      <c r="C7" s="145">
        <f>+'ITF Form'!$D$27</f>
        <v>0</v>
      </c>
      <c r="D7" s="144">
        <f>+'ITF Form'!$E$27</f>
        <v>0</v>
      </c>
      <c r="E7" s="138">
        <f>+'ITF Form'!$F$27</f>
        <v>0</v>
      </c>
      <c r="F7" s="138">
        <f>+'ITF Form'!$G$27</f>
        <v>0</v>
      </c>
      <c r="G7" s="138">
        <f>+'ITF Form'!$H$27</f>
        <v>0</v>
      </c>
      <c r="H7" s="146">
        <f>+'ITF Form'!$I$27</f>
        <v>0</v>
      </c>
      <c r="I7" s="138">
        <f>+'ITF Form'!J$27</f>
        <v>0</v>
      </c>
      <c r="J7" s="139">
        <v>0</v>
      </c>
      <c r="K7" s="139">
        <f>+'ITF Form'!$L$27</f>
        <v>0</v>
      </c>
      <c r="L7" s="140"/>
      <c r="M7" s="141"/>
      <c r="N7" s="133"/>
      <c r="O7" s="142">
        <f>+'ITF Form'!$B$19</f>
        <v>0</v>
      </c>
      <c r="P7" s="143"/>
      <c r="Q7" s="143"/>
      <c r="R7" s="116"/>
      <c r="S7" s="116"/>
      <c r="T7" s="116"/>
      <c r="U7" s="116"/>
      <c r="V7" s="116"/>
      <c r="W7" s="116"/>
      <c r="X7" s="116"/>
    </row>
    <row r="8" spans="1:24" ht="15.75" x14ac:dyDescent="0.25">
      <c r="A8" s="144">
        <f>+'ITF Form'!$B$28</f>
        <v>0</v>
      </c>
      <c r="B8" s="144">
        <f>+'ITF Form'!$C$28</f>
        <v>0</v>
      </c>
      <c r="C8" s="145">
        <f>+'ITF Form'!$D$28</f>
        <v>0</v>
      </c>
      <c r="D8" s="144">
        <f>+'ITF Form'!$E$28</f>
        <v>0</v>
      </c>
      <c r="E8" s="138">
        <f>+'ITF Form'!$F$28</f>
        <v>0</v>
      </c>
      <c r="F8" s="138">
        <f>+'ITF Form'!$G$28</f>
        <v>0</v>
      </c>
      <c r="G8" s="138">
        <f>+'ITF Form'!$H$28</f>
        <v>0</v>
      </c>
      <c r="H8" s="146">
        <f>+'ITF Form'!$I$28</f>
        <v>0</v>
      </c>
      <c r="I8" s="138">
        <f>+'ITF Form'!J$28</f>
        <v>0</v>
      </c>
      <c r="J8" s="139">
        <f>+'ITF Form'!$K$28</f>
        <v>0</v>
      </c>
      <c r="K8" s="139">
        <v>0</v>
      </c>
      <c r="L8" s="147"/>
      <c r="M8" s="148"/>
      <c r="N8" s="149"/>
      <c r="O8" s="142"/>
      <c r="P8" s="142"/>
      <c r="Q8" s="142"/>
      <c r="R8" s="116"/>
      <c r="S8" s="116"/>
      <c r="T8" s="116"/>
      <c r="U8" s="116"/>
      <c r="V8" s="116"/>
      <c r="W8" s="116"/>
      <c r="X8" s="116"/>
    </row>
    <row r="9" spans="1:24" ht="15.75" x14ac:dyDescent="0.25">
      <c r="A9" s="126">
        <f>IF('ITF Form'!$B$13&lt;&gt;"",1311,0)</f>
        <v>0</v>
      </c>
      <c r="B9" s="126">
        <f>IF($D$9=0,0,VLOOKUP('ITF Form'!$C$8,UCOP!$A$32:$C$43,2,FALSE))</f>
        <v>0</v>
      </c>
      <c r="C9" s="126">
        <f>IF($D$9=0,0,VLOOKUP('ITF Form'!$C$8,UCOP!$A$32:$C$43,3,FALSE))</f>
        <v>0</v>
      </c>
      <c r="D9" s="126">
        <f>+'ITF Form'!$C$13</f>
        <v>0</v>
      </c>
      <c r="E9" s="127"/>
      <c r="F9" s="128">
        <f>+'ITF Form'!$F$13</f>
        <v>0</v>
      </c>
      <c r="G9" s="129">
        <f>+'ITF Form'!$D$13</f>
        <v>0</v>
      </c>
      <c r="H9" s="129">
        <f>+'ITF Form'!$H$13</f>
        <v>0</v>
      </c>
      <c r="I9" s="129">
        <f>+'ITF Form'!$G$13</f>
        <v>0</v>
      </c>
      <c r="J9" s="130">
        <f>+'ITF Form'!K13</f>
        <v>0</v>
      </c>
      <c r="K9" s="130">
        <v>0</v>
      </c>
      <c r="L9" s="131"/>
      <c r="M9" s="132"/>
      <c r="N9" s="133"/>
      <c r="O9" s="134" t="str">
        <f>+'ITF Form'!$O$30</f>
        <v>--------</v>
      </c>
      <c r="P9" s="135"/>
      <c r="Q9" s="135"/>
      <c r="R9" s="116"/>
      <c r="S9" s="116"/>
      <c r="T9" s="116"/>
      <c r="U9" s="116"/>
      <c r="V9" s="116"/>
      <c r="W9" s="116"/>
      <c r="X9" s="116"/>
    </row>
    <row r="10" spans="1:24" ht="15.75" x14ac:dyDescent="0.25">
      <c r="A10" s="136">
        <f>IF('ITF Form'!$B$13&lt;&gt;"",1311,0)</f>
        <v>0</v>
      </c>
      <c r="B10" s="136">
        <f>IF($D$9=0,0,IF(LEFT($D$9,3)="199","481000",IF(LEFT($D$9,2)="18","406000",IF(AND(LEFT($D$9,2)="20",RIGHT($D$9,1)="C"),"405000","440009"))))</f>
        <v>0</v>
      </c>
      <c r="C10" s="136">
        <f>IF($D$9=0,0,IF(LEFT($D$9,3)="199","48100D",IF(LEFT($D$9,2)="18","40600D",IF(AND(LEFT($D$9,2)="20",RIGHT($D$9,1)="C"),"40500D","44000D"))))</f>
        <v>0</v>
      </c>
      <c r="D10" s="136">
        <f>+'ITF Form'!$C$13</f>
        <v>0</v>
      </c>
      <c r="E10" s="127"/>
      <c r="F10" s="163" t="s">
        <v>215</v>
      </c>
      <c r="G10" s="138">
        <f>+'ITF Form'!$D$13</f>
        <v>0</v>
      </c>
      <c r="H10" s="138">
        <f>+'ITF Form'!$H$13</f>
        <v>0</v>
      </c>
      <c r="I10" s="138">
        <f>+'ITF Form'!$G$13</f>
        <v>0</v>
      </c>
      <c r="J10" s="139">
        <v>0</v>
      </c>
      <c r="K10" s="139">
        <f>+'ITF Form'!K13</f>
        <v>0</v>
      </c>
      <c r="L10" s="140"/>
      <c r="M10" s="141"/>
      <c r="N10" s="133"/>
      <c r="O10" s="142"/>
      <c r="P10" s="143"/>
      <c r="Q10" s="143"/>
      <c r="R10" s="116"/>
      <c r="S10" s="116"/>
      <c r="T10" s="116"/>
      <c r="U10" s="116"/>
      <c r="V10" s="116"/>
      <c r="W10" s="116"/>
      <c r="X10" s="116"/>
    </row>
    <row r="11" spans="1:24" ht="15.75" x14ac:dyDescent="0.25">
      <c r="A11" s="144">
        <f>+'ITF Form'!$B$29</f>
        <v>0</v>
      </c>
      <c r="B11" s="144">
        <f>+'ITF Form'!$C$29</f>
        <v>0</v>
      </c>
      <c r="C11" s="145">
        <f>+'ITF Form'!$D$29</f>
        <v>0</v>
      </c>
      <c r="D11" s="144">
        <f>+'ITF Form'!$E$29</f>
        <v>0</v>
      </c>
      <c r="E11" s="138">
        <f>+'ITF Form'!$F$29</f>
        <v>0</v>
      </c>
      <c r="F11" s="138">
        <f>+'ITF Form'!$G$29</f>
        <v>0</v>
      </c>
      <c r="G11" s="138">
        <f>+'ITF Form'!$H$29</f>
        <v>0</v>
      </c>
      <c r="H11" s="138">
        <f>+'ITF Form'!$I$29</f>
        <v>0</v>
      </c>
      <c r="I11" s="138">
        <f>+'ITF Form'!$J$29</f>
        <v>0</v>
      </c>
      <c r="J11" s="139">
        <v>0</v>
      </c>
      <c r="K11" s="139">
        <f>+'ITF Form'!$L$29</f>
        <v>0</v>
      </c>
      <c r="L11" s="147"/>
      <c r="M11" s="148"/>
      <c r="N11" s="149"/>
      <c r="O11" s="142">
        <f>+'ITF Form'!$B$20</f>
        <v>0</v>
      </c>
      <c r="P11" s="142"/>
      <c r="Q11" s="142"/>
      <c r="R11" s="116"/>
      <c r="S11" s="116"/>
      <c r="T11" s="116"/>
      <c r="U11" s="116"/>
      <c r="V11" s="116"/>
      <c r="W11" s="116"/>
      <c r="X11" s="116"/>
    </row>
    <row r="12" spans="1:24" ht="15.75" x14ac:dyDescent="0.25">
      <c r="A12" s="144">
        <f>+'ITF Form'!$B$30</f>
        <v>0</v>
      </c>
      <c r="B12" s="144">
        <f>+'ITF Form'!$C$30</f>
        <v>0</v>
      </c>
      <c r="C12" s="145">
        <f>+'ITF Form'!$D$30</f>
        <v>0</v>
      </c>
      <c r="D12" s="144">
        <f>+'ITF Form'!$E$30</f>
        <v>0</v>
      </c>
      <c r="E12" s="138">
        <f>+'ITF Form'!$F$30</f>
        <v>0</v>
      </c>
      <c r="F12" s="138">
        <f>+'ITF Form'!$G$30</f>
        <v>0</v>
      </c>
      <c r="G12" s="138">
        <f>+'ITF Form'!$H$30</f>
        <v>0</v>
      </c>
      <c r="H12" s="138">
        <f>+'ITF Form'!$I$30</f>
        <v>0</v>
      </c>
      <c r="I12" s="138">
        <f>+'ITF Form'!$J$30</f>
        <v>0</v>
      </c>
      <c r="J12" s="139">
        <f>+'ITF Form'!$K$30</f>
        <v>0</v>
      </c>
      <c r="K12" s="139">
        <v>0</v>
      </c>
      <c r="L12" s="147"/>
      <c r="M12" s="148"/>
      <c r="N12" s="149"/>
      <c r="O12" s="142"/>
      <c r="P12" s="142"/>
      <c r="Q12" s="142"/>
      <c r="R12" s="116"/>
      <c r="S12" s="116"/>
      <c r="T12" s="116"/>
      <c r="U12" s="116"/>
      <c r="V12" s="116"/>
      <c r="W12" s="116"/>
      <c r="X12" s="116"/>
    </row>
    <row r="13" spans="1:24" ht="15.75" x14ac:dyDescent="0.25">
      <c r="A13" s="126">
        <f>IF('ITF Form'!$B$14&lt;&gt;"",1311,0)</f>
        <v>0</v>
      </c>
      <c r="B13" s="126">
        <f>IF($D$13=0,0,VLOOKUP('ITF Form'!$C$8,UCOP!$A$32:$C$43,2,FALSE))</f>
        <v>0</v>
      </c>
      <c r="C13" s="126">
        <f>IF($D$13=0,0,VLOOKUP('ITF Form'!$C$8,UCOP!$A$32:$C$43,3,FALSE))</f>
        <v>0</v>
      </c>
      <c r="D13" s="126">
        <f>+'ITF Form'!$C$14</f>
        <v>0</v>
      </c>
      <c r="E13" s="127"/>
      <c r="F13" s="128">
        <f>+'ITF Form'!$F$14</f>
        <v>0</v>
      </c>
      <c r="G13" s="129">
        <f>+'ITF Form'!$D$14</f>
        <v>0</v>
      </c>
      <c r="H13" s="129">
        <f>+'ITF Form'!$H$14</f>
        <v>0</v>
      </c>
      <c r="I13" s="129">
        <f>+'ITF Form'!$G$14</f>
        <v>0</v>
      </c>
      <c r="J13" s="130">
        <f>+'ITF Form'!K14</f>
        <v>0</v>
      </c>
      <c r="K13" s="130">
        <v>0</v>
      </c>
      <c r="L13" s="131"/>
      <c r="M13" s="132"/>
      <c r="N13" s="133"/>
      <c r="O13" s="134" t="str">
        <f>+'ITF Form'!$O$31</f>
        <v>--------</v>
      </c>
      <c r="P13" s="135"/>
      <c r="Q13" s="135"/>
      <c r="R13" s="116"/>
      <c r="S13" s="116"/>
      <c r="T13" s="116"/>
      <c r="U13" s="116"/>
      <c r="V13" s="116"/>
      <c r="W13" s="116"/>
      <c r="X13" s="116"/>
    </row>
    <row r="14" spans="1:24" ht="15.75" x14ac:dyDescent="0.25">
      <c r="A14" s="136">
        <f>IF('ITF Form'!$B$14&lt;&gt;"",1311,0)</f>
        <v>0</v>
      </c>
      <c r="B14" s="136">
        <f>IF($D$13=0,0,IF(LEFT($D$13,3)="199","481000",IF(LEFT($D$13,2)="18","406000",IF(AND(LEFT($D$13,2)="20",RIGHT($D$13,1)="C"),"405000","440009"))))</f>
        <v>0</v>
      </c>
      <c r="C14" s="136">
        <f>IF($D$13=0,0,IF(LEFT($D$13,3)="199","48100D",IF(LEFT($D$13,2)="18","40600D",IF(AND(LEFT($D$13,2)="20",RIGHT($D$13,1)="C"),"40500D","44000D"))))</f>
        <v>0</v>
      </c>
      <c r="D14" s="136">
        <f>+'ITF Form'!$C$14</f>
        <v>0</v>
      </c>
      <c r="E14" s="127"/>
      <c r="F14" s="163" t="s">
        <v>215</v>
      </c>
      <c r="G14" s="138">
        <f>+'ITF Form'!$D$14</f>
        <v>0</v>
      </c>
      <c r="H14" s="138">
        <f>+'ITF Form'!$H$14</f>
        <v>0</v>
      </c>
      <c r="I14" s="138">
        <f>+'ITF Form'!$G$14</f>
        <v>0</v>
      </c>
      <c r="J14" s="139">
        <v>0</v>
      </c>
      <c r="K14" s="139">
        <f>+'ITF Form'!K14</f>
        <v>0</v>
      </c>
      <c r="L14" s="140"/>
      <c r="M14" s="141"/>
      <c r="N14" s="133"/>
      <c r="O14" s="142"/>
      <c r="P14" s="143"/>
      <c r="Q14" s="143"/>
      <c r="R14" s="116"/>
      <c r="S14" s="116"/>
      <c r="T14" s="116"/>
      <c r="U14" s="116"/>
      <c r="V14" s="116"/>
      <c r="W14" s="116"/>
      <c r="X14" s="116"/>
    </row>
    <row r="15" spans="1:24" ht="15.75" x14ac:dyDescent="0.25">
      <c r="A15" s="144">
        <f>+'ITF Form'!$B$31</f>
        <v>0</v>
      </c>
      <c r="B15" s="144">
        <f>+'ITF Form'!$C$31</f>
        <v>0</v>
      </c>
      <c r="C15" s="145">
        <f>+'ITF Form'!$D$31</f>
        <v>0</v>
      </c>
      <c r="D15" s="144">
        <f>+'ITF Form'!$E$31</f>
        <v>0</v>
      </c>
      <c r="E15" s="138">
        <f>+'ITF Form'!$F$31</f>
        <v>0</v>
      </c>
      <c r="F15" s="138">
        <f>+'ITF Form'!$G$31</f>
        <v>0</v>
      </c>
      <c r="G15" s="138">
        <f>+'ITF Form'!$H$31</f>
        <v>0</v>
      </c>
      <c r="H15" s="138">
        <f>+'ITF Form'!$I$31</f>
        <v>0</v>
      </c>
      <c r="I15" s="138">
        <f>+'ITF Form'!$J$31</f>
        <v>0</v>
      </c>
      <c r="J15" s="139">
        <v>0</v>
      </c>
      <c r="K15" s="139">
        <f>+'ITF Form'!$L$31</f>
        <v>0</v>
      </c>
      <c r="L15" s="147"/>
      <c r="M15" s="142"/>
      <c r="N15" s="150"/>
      <c r="O15" s="142">
        <f>+'ITF Form'!$B$21</f>
        <v>0</v>
      </c>
      <c r="P15" s="142"/>
      <c r="Q15" s="142"/>
      <c r="R15" s="116"/>
      <c r="S15" s="116"/>
      <c r="T15" s="116"/>
      <c r="U15" s="116"/>
      <c r="V15" s="116"/>
      <c r="W15" s="116"/>
      <c r="X15" s="116"/>
    </row>
    <row r="16" spans="1:24" ht="15.75" x14ac:dyDescent="0.25">
      <c r="A16" s="144">
        <f>+'ITF Form'!$B$32</f>
        <v>0</v>
      </c>
      <c r="B16" s="144">
        <f>+'ITF Form'!$C$32</f>
        <v>0</v>
      </c>
      <c r="C16" s="145">
        <f>+'ITF Form'!$D$32</f>
        <v>0</v>
      </c>
      <c r="D16" s="144">
        <f>+'ITF Form'!$E$32</f>
        <v>0</v>
      </c>
      <c r="E16" s="138">
        <f>+'ITF Form'!$F$32</f>
        <v>0</v>
      </c>
      <c r="F16" s="138">
        <f>+'ITF Form'!$G$32</f>
        <v>0</v>
      </c>
      <c r="G16" s="138">
        <f>+'ITF Form'!$H$32</f>
        <v>0</v>
      </c>
      <c r="H16" s="138">
        <f>+'ITF Form'!$I$32</f>
        <v>0</v>
      </c>
      <c r="I16" s="138">
        <f>+'ITF Form'!$J$32</f>
        <v>0</v>
      </c>
      <c r="J16" s="139">
        <f>+'ITF Form'!$K$32</f>
        <v>0</v>
      </c>
      <c r="K16" s="139">
        <v>0</v>
      </c>
      <c r="L16" s="147"/>
      <c r="M16" s="142"/>
      <c r="N16" s="150"/>
      <c r="O16" s="142"/>
      <c r="P16" s="142"/>
      <c r="Q16" s="142"/>
      <c r="R16" s="116"/>
      <c r="S16" s="116"/>
      <c r="T16" s="116"/>
      <c r="U16" s="116"/>
      <c r="V16" s="116"/>
      <c r="W16" s="116"/>
      <c r="X16" s="116"/>
    </row>
    <row r="17" spans="1:24" ht="15.75" x14ac:dyDescent="0.25">
      <c r="A17" s="126">
        <f>IF('ITF Form'!$B$15&lt;&gt;"",1311,0)</f>
        <v>0</v>
      </c>
      <c r="B17" s="126">
        <f>IF($D$17=0,0,VLOOKUP('ITF Form'!$C$8,UCOP!$A$32:$C$43,2,FALSE))</f>
        <v>0</v>
      </c>
      <c r="C17" s="126">
        <f>IF($D$17=0,0,VLOOKUP('ITF Form'!$C$8,UCOP!$A$32:$C$43,3,FALSE))</f>
        <v>0</v>
      </c>
      <c r="D17" s="126">
        <f>+'ITF Form'!$C$15</f>
        <v>0</v>
      </c>
      <c r="E17" s="127"/>
      <c r="F17" s="128">
        <f>+'ITF Form'!$F$15</f>
        <v>0</v>
      </c>
      <c r="G17" s="129">
        <f>+'ITF Form'!$D$15</f>
        <v>0</v>
      </c>
      <c r="H17" s="129">
        <f>+'ITF Form'!$H$15</f>
        <v>0</v>
      </c>
      <c r="I17" s="129">
        <f>+'ITF Form'!$G$15</f>
        <v>0</v>
      </c>
      <c r="J17" s="130">
        <f>+'ITF Form'!K15</f>
        <v>0</v>
      </c>
      <c r="K17" s="130">
        <v>0</v>
      </c>
      <c r="L17" s="131"/>
      <c r="M17" s="132"/>
      <c r="N17" s="133"/>
      <c r="O17" s="134" t="str">
        <f>+'ITF Form'!$O$32</f>
        <v>--------</v>
      </c>
      <c r="P17" s="135"/>
      <c r="Q17" s="135"/>
      <c r="R17" s="116"/>
      <c r="S17" s="116"/>
      <c r="T17" s="116"/>
      <c r="U17" s="116"/>
      <c r="V17" s="116"/>
      <c r="W17" s="116"/>
      <c r="X17" s="116"/>
    </row>
    <row r="18" spans="1:24" ht="15.75" x14ac:dyDescent="0.25">
      <c r="A18" s="136">
        <f>IF('ITF Form'!$B$15&lt;&gt;"",1311,0)</f>
        <v>0</v>
      </c>
      <c r="B18" s="136">
        <f>IF($D$17=0,0,IF(LEFT($D$17,3)="199","481000",IF(LEFT($D$17,2)="18","406000",IF(AND(LEFT($D$17,2)="20",RIGHT($D$17,1)="C"),"405000","440009"))))</f>
        <v>0</v>
      </c>
      <c r="C18" s="136">
        <f>IF($D$17=0,0,IF(LEFT($D$17,3)="199","48100D",IF(LEFT($D$17,2)="18","40600D",IF(AND(LEFT($D$17,2)="20",RIGHT($D$17,1)="C"),"40500D","44000D"))))</f>
        <v>0</v>
      </c>
      <c r="D18" s="136">
        <f>+'ITF Form'!$C$15</f>
        <v>0</v>
      </c>
      <c r="E18" s="127"/>
      <c r="F18" s="163" t="s">
        <v>215</v>
      </c>
      <c r="G18" s="138">
        <f>+'ITF Form'!$D$15</f>
        <v>0</v>
      </c>
      <c r="H18" s="138">
        <f>+'ITF Form'!$H$15</f>
        <v>0</v>
      </c>
      <c r="I18" s="138">
        <f>+'ITF Form'!$G$15</f>
        <v>0</v>
      </c>
      <c r="J18" s="139">
        <v>0</v>
      </c>
      <c r="K18" s="139">
        <f>+'ITF Form'!K15</f>
        <v>0</v>
      </c>
      <c r="L18" s="140"/>
      <c r="M18" s="141"/>
      <c r="N18" s="133"/>
      <c r="O18" s="142"/>
      <c r="P18" s="143"/>
      <c r="Q18" s="143"/>
      <c r="R18" s="116"/>
      <c r="S18" s="116"/>
      <c r="T18" s="116"/>
      <c r="U18" s="116"/>
      <c r="V18" s="116"/>
      <c r="W18" s="116"/>
      <c r="X18" s="116"/>
    </row>
    <row r="19" spans="1:24" ht="15.75" x14ac:dyDescent="0.25">
      <c r="A19" s="144">
        <f>+'ITF Form'!$B$33</f>
        <v>0</v>
      </c>
      <c r="B19" s="144">
        <f>+'ITF Form'!$C$33</f>
        <v>0</v>
      </c>
      <c r="C19" s="145">
        <f>+'ITF Form'!$D$33</f>
        <v>0</v>
      </c>
      <c r="D19" s="144">
        <f>+'ITF Form'!$E$33</f>
        <v>0</v>
      </c>
      <c r="E19" s="138">
        <f>+'ITF Form'!$F$33</f>
        <v>0</v>
      </c>
      <c r="F19" s="138">
        <f>+'ITF Form'!$G$33</f>
        <v>0</v>
      </c>
      <c r="G19" s="138">
        <f>+'ITF Form'!$H$33</f>
        <v>0</v>
      </c>
      <c r="H19" s="138">
        <f>+'ITF Form'!$I$33</f>
        <v>0</v>
      </c>
      <c r="I19" s="138">
        <f>+'ITF Form'!$J$33</f>
        <v>0</v>
      </c>
      <c r="J19" s="139">
        <v>0</v>
      </c>
      <c r="K19" s="139">
        <f>+'ITF Form'!$L$33</f>
        <v>0</v>
      </c>
      <c r="L19" s="147"/>
      <c r="M19" s="142"/>
      <c r="N19" s="150"/>
      <c r="O19" s="142">
        <f>+'ITF Form'!$B$22</f>
        <v>0</v>
      </c>
      <c r="P19" s="142"/>
      <c r="Q19" s="142"/>
      <c r="R19" s="116"/>
      <c r="S19" s="116"/>
      <c r="T19" s="116"/>
      <c r="U19" s="116"/>
      <c r="V19" s="116"/>
      <c r="W19" s="116"/>
      <c r="X19" s="116"/>
    </row>
    <row r="20" spans="1:24" ht="15.75" x14ac:dyDescent="0.25">
      <c r="A20" s="144">
        <f>+'ITF Form'!$B$34</f>
        <v>0</v>
      </c>
      <c r="B20" s="144">
        <f>+'ITF Form'!$C$34</f>
        <v>0</v>
      </c>
      <c r="C20" s="145">
        <f>+'ITF Form'!$D$34</f>
        <v>0</v>
      </c>
      <c r="D20" s="144">
        <f>+'ITF Form'!$E$34</f>
        <v>0</v>
      </c>
      <c r="E20" s="138">
        <f>+'ITF Form'!$F$34</f>
        <v>0</v>
      </c>
      <c r="F20" s="138">
        <f>+'ITF Form'!$G$34</f>
        <v>0</v>
      </c>
      <c r="G20" s="138">
        <f>+'ITF Form'!$H$34</f>
        <v>0</v>
      </c>
      <c r="H20" s="138">
        <f>+'ITF Form'!$I$34</f>
        <v>0</v>
      </c>
      <c r="I20" s="138">
        <f>+'ITF Form'!$J$34</f>
        <v>0</v>
      </c>
      <c r="J20" s="139">
        <f>+'ITF Form'!$K$34</f>
        <v>0</v>
      </c>
      <c r="K20" s="139">
        <v>0</v>
      </c>
      <c r="L20" s="147"/>
      <c r="M20" s="142"/>
      <c r="N20" s="150"/>
      <c r="O20" s="142"/>
      <c r="P20" s="142"/>
      <c r="Q20" s="142"/>
      <c r="R20" s="116"/>
      <c r="S20" s="116"/>
      <c r="T20" s="116"/>
      <c r="U20" s="116"/>
      <c r="V20" s="116"/>
      <c r="W20" s="116"/>
      <c r="X20" s="116"/>
    </row>
    <row r="21" spans="1:24" ht="15.75" x14ac:dyDescent="0.25">
      <c r="A21" s="126">
        <f>IF('ITF Form'!$B$16&lt;&gt;"",1311,0)</f>
        <v>0</v>
      </c>
      <c r="B21" s="126">
        <f>IF($D$21=0,0,VLOOKUP('ITF Form'!$C$8,UCOP!$A$32:$C$43,2,FALSE))</f>
        <v>0</v>
      </c>
      <c r="C21" s="126">
        <f>IF($D$21=0,0,VLOOKUP('ITF Form'!$C$8,UCOP!$A$32:$C$43,3,FALSE))</f>
        <v>0</v>
      </c>
      <c r="D21" s="126">
        <f>+'ITF Form'!$C$16</f>
        <v>0</v>
      </c>
      <c r="E21" s="127"/>
      <c r="F21" s="128">
        <f>+'ITF Form'!$F$16</f>
        <v>0</v>
      </c>
      <c r="G21" s="129">
        <f>+'ITF Form'!$D$16</f>
        <v>0</v>
      </c>
      <c r="H21" s="129">
        <f>+'ITF Form'!$H$16</f>
        <v>0</v>
      </c>
      <c r="I21" s="129">
        <f>+'ITF Form'!$G$16</f>
        <v>0</v>
      </c>
      <c r="J21" s="130">
        <f>+'ITF Form'!K16</f>
        <v>0</v>
      </c>
      <c r="K21" s="130">
        <v>0</v>
      </c>
      <c r="L21" s="131"/>
      <c r="M21" s="132"/>
      <c r="N21" s="133"/>
      <c r="O21" s="134" t="str">
        <f>+'ITF Form'!$O$33</f>
        <v>--------</v>
      </c>
      <c r="P21" s="135"/>
      <c r="Q21" s="135"/>
      <c r="R21" s="116"/>
      <c r="S21" s="116"/>
      <c r="T21" s="116"/>
      <c r="U21" s="116"/>
      <c r="V21" s="116"/>
      <c r="W21" s="116"/>
      <c r="X21" s="116"/>
    </row>
    <row r="22" spans="1:24" ht="15.75" x14ac:dyDescent="0.25">
      <c r="A22" s="136">
        <f>IF('ITF Form'!$B$16&lt;&gt;"",1311,0)</f>
        <v>0</v>
      </c>
      <c r="B22" s="136">
        <f>IF($D$21=0,0,IF(LEFT($D$21,3)="199","481000",IF(LEFT($D$21,2)="18","406000",IF(AND(LEFT($D$21,2)="20",RIGHT($D$21,1)="C"),"405000","440009"))))</f>
        <v>0</v>
      </c>
      <c r="C22" s="136">
        <f>IF($D$21=0,0,IF(LEFT($D$21,3)="199","48100D",IF(LEFT($D$21,2)="18","40600D",IF(AND(LEFT($D$21,2)="20",RIGHT($D$21,1)="C"),"40500D","44000D"))))</f>
        <v>0</v>
      </c>
      <c r="D22" s="136">
        <f>+'ITF Form'!$C$16</f>
        <v>0</v>
      </c>
      <c r="E22" s="127"/>
      <c r="F22" s="163" t="s">
        <v>215</v>
      </c>
      <c r="G22" s="138">
        <f>+'ITF Form'!$D$16</f>
        <v>0</v>
      </c>
      <c r="H22" s="138">
        <f>+'ITF Form'!$H$16</f>
        <v>0</v>
      </c>
      <c r="I22" s="138">
        <f>+'ITF Form'!$G$16</f>
        <v>0</v>
      </c>
      <c r="J22" s="139">
        <v>0</v>
      </c>
      <c r="K22" s="139">
        <f>+'ITF Form'!K16</f>
        <v>0</v>
      </c>
      <c r="L22" s="140"/>
      <c r="M22" s="141"/>
      <c r="N22" s="133"/>
      <c r="O22" s="142"/>
      <c r="P22" s="143"/>
      <c r="Q22" s="143"/>
      <c r="R22" s="116"/>
      <c r="S22" s="116"/>
      <c r="T22" s="116"/>
      <c r="U22" s="116"/>
      <c r="V22" s="116"/>
      <c r="W22" s="116"/>
      <c r="X22" s="116"/>
    </row>
    <row r="23" spans="1:24" ht="15.75" x14ac:dyDescent="0.25">
      <c r="A23" s="144">
        <f>+'ITF Form'!$B$35</f>
        <v>0</v>
      </c>
      <c r="B23" s="144">
        <f>+'ITF Form'!$C$35</f>
        <v>0</v>
      </c>
      <c r="C23" s="145">
        <f>+'ITF Form'!$D$35</f>
        <v>0</v>
      </c>
      <c r="D23" s="144">
        <f>+'ITF Form'!$E$35</f>
        <v>0</v>
      </c>
      <c r="E23" s="138">
        <f>+'ITF Form'!$F$35</f>
        <v>0</v>
      </c>
      <c r="F23" s="138">
        <f>+'ITF Form'!$G$35</f>
        <v>0</v>
      </c>
      <c r="G23" s="138">
        <f>+'ITF Form'!$H$35</f>
        <v>0</v>
      </c>
      <c r="H23" s="138">
        <f>+'ITF Form'!$I$35</f>
        <v>0</v>
      </c>
      <c r="I23" s="138">
        <f>+'ITF Form'!$J$35</f>
        <v>0</v>
      </c>
      <c r="J23" s="139">
        <v>0</v>
      </c>
      <c r="K23" s="139">
        <f>+'ITF Form'!$L$35</f>
        <v>0</v>
      </c>
      <c r="L23" s="147"/>
      <c r="M23" s="142"/>
      <c r="N23" s="150"/>
      <c r="O23" s="142">
        <f>+'ITF Form'!$B$23</f>
        <v>0</v>
      </c>
      <c r="P23" s="142"/>
      <c r="Q23" s="142"/>
      <c r="R23" s="116"/>
      <c r="S23" s="116"/>
      <c r="T23" s="116"/>
      <c r="U23" s="116"/>
      <c r="V23" s="116"/>
      <c r="W23" s="116"/>
      <c r="X23" s="116"/>
    </row>
    <row r="24" spans="1:24" ht="15.75" x14ac:dyDescent="0.25">
      <c r="A24" s="144">
        <f>+'ITF Form'!$B$36</f>
        <v>0</v>
      </c>
      <c r="B24" s="144">
        <f>+'ITF Form'!$C$36</f>
        <v>0</v>
      </c>
      <c r="C24" s="145">
        <f>+'ITF Form'!$D$36</f>
        <v>0</v>
      </c>
      <c r="D24" s="144">
        <f>+'ITF Form'!$E$36</f>
        <v>0</v>
      </c>
      <c r="E24" s="138">
        <f>+'ITF Form'!$F$36</f>
        <v>0</v>
      </c>
      <c r="F24" s="138">
        <f>+'ITF Form'!$G$36</f>
        <v>0</v>
      </c>
      <c r="G24" s="138">
        <f>+'ITF Form'!$H$36</f>
        <v>0</v>
      </c>
      <c r="H24" s="138">
        <f>+'ITF Form'!$I$36</f>
        <v>0</v>
      </c>
      <c r="I24" s="138">
        <f>+'ITF Form'!$J$36</f>
        <v>0</v>
      </c>
      <c r="J24" s="139">
        <f>+'ITF Form'!$K$36</f>
        <v>0</v>
      </c>
      <c r="K24" s="139">
        <v>0</v>
      </c>
      <c r="L24" s="147"/>
      <c r="M24" s="142"/>
      <c r="N24" s="150"/>
      <c r="O24" s="142"/>
      <c r="P24" s="142"/>
      <c r="Q24" s="142"/>
      <c r="R24" s="116"/>
      <c r="S24" s="116"/>
      <c r="T24" s="116"/>
      <c r="U24" s="116"/>
      <c r="V24" s="116"/>
      <c r="W24" s="116"/>
      <c r="X24" s="116"/>
    </row>
    <row r="25" spans="1:24" ht="15.75" x14ac:dyDescent="0.25">
      <c r="A25" s="136"/>
      <c r="B25" s="136"/>
      <c r="C25" s="136"/>
      <c r="D25" s="136"/>
      <c r="E25" s="137"/>
      <c r="F25" s="137"/>
      <c r="G25" s="138"/>
      <c r="H25" s="146"/>
      <c r="I25" s="146"/>
      <c r="J25" s="139"/>
      <c r="K25" s="139"/>
      <c r="L25" s="140"/>
      <c r="M25" s="141"/>
      <c r="N25" s="151"/>
      <c r="O25" s="143"/>
      <c r="P25" s="143"/>
      <c r="Q25" s="143"/>
      <c r="R25" s="116"/>
      <c r="S25" s="116"/>
      <c r="T25" s="116"/>
      <c r="U25" s="116"/>
      <c r="V25" s="116"/>
      <c r="W25" s="116"/>
      <c r="X25" s="116"/>
    </row>
    <row r="26" spans="1:24" x14ac:dyDescent="0.2">
      <c r="L26" s="116"/>
      <c r="M26" s="116"/>
      <c r="N26" s="116"/>
      <c r="O26" s="116"/>
      <c r="R26" s="116"/>
      <c r="S26" s="116"/>
      <c r="T26" s="116"/>
      <c r="U26" s="116"/>
      <c r="V26" s="116"/>
      <c r="W26" s="116"/>
      <c r="X26" s="116"/>
    </row>
    <row r="27" spans="1:24" x14ac:dyDescent="0.2">
      <c r="L27" s="116"/>
      <c r="M27" s="116"/>
      <c r="N27" s="116"/>
      <c r="O27" s="116"/>
      <c r="R27" s="116"/>
      <c r="S27" s="116"/>
      <c r="T27" s="116"/>
      <c r="U27" s="116"/>
      <c r="V27" s="116"/>
      <c r="W27" s="116"/>
      <c r="X27" s="116"/>
    </row>
    <row r="28" spans="1:24" x14ac:dyDescent="0.2">
      <c r="A28" s="153"/>
      <c r="L28" s="116"/>
      <c r="M28" s="116"/>
      <c r="N28" s="116"/>
      <c r="O28" s="116"/>
      <c r="R28" s="116"/>
      <c r="S28" s="116"/>
      <c r="T28" s="116"/>
      <c r="U28" s="116"/>
      <c r="V28" s="116"/>
      <c r="W28" s="116"/>
      <c r="X28" s="116"/>
    </row>
    <row r="29" spans="1:24" hidden="1" x14ac:dyDescent="0.2">
      <c r="L29" s="116"/>
      <c r="M29" s="116"/>
      <c r="N29" s="116"/>
      <c r="O29" s="116"/>
      <c r="R29" s="116"/>
      <c r="S29" s="116"/>
      <c r="T29" s="116"/>
      <c r="U29" s="116"/>
      <c r="V29" s="116"/>
      <c r="W29" s="116"/>
      <c r="X29" s="116"/>
    </row>
    <row r="30" spans="1:24" ht="15.75" hidden="1" x14ac:dyDescent="0.2">
      <c r="A30" s="154"/>
      <c r="B30" s="194" t="s">
        <v>192</v>
      </c>
      <c r="C30" s="194"/>
      <c r="F30" s="154"/>
      <c r="G30" s="194" t="s">
        <v>188</v>
      </c>
      <c r="H30" s="194"/>
      <c r="I30" s="155"/>
      <c r="L30" s="116"/>
      <c r="M30" s="116"/>
      <c r="N30" s="116"/>
      <c r="O30" s="116"/>
      <c r="R30" s="116"/>
      <c r="S30" s="116"/>
      <c r="T30" s="116"/>
      <c r="U30" s="116"/>
      <c r="V30" s="116"/>
      <c r="W30" s="116"/>
      <c r="X30" s="116"/>
    </row>
    <row r="31" spans="1:24" ht="15.75" hidden="1" x14ac:dyDescent="0.2">
      <c r="A31" s="77" t="s">
        <v>27</v>
      </c>
      <c r="B31" s="77" t="s">
        <v>11</v>
      </c>
      <c r="C31" s="77" t="s">
        <v>12</v>
      </c>
      <c r="F31" s="77" t="s">
        <v>195</v>
      </c>
      <c r="G31" s="77" t="s">
        <v>196</v>
      </c>
      <c r="H31" s="77" t="s">
        <v>11</v>
      </c>
      <c r="I31" s="77" t="s">
        <v>12</v>
      </c>
      <c r="L31" s="116"/>
      <c r="M31" s="116"/>
      <c r="N31" s="116"/>
      <c r="O31" s="116"/>
      <c r="R31" s="116"/>
      <c r="S31" s="116"/>
      <c r="T31" s="116"/>
      <c r="U31" s="116"/>
      <c r="V31" s="116"/>
      <c r="W31" s="116"/>
      <c r="X31" s="116"/>
    </row>
    <row r="32" spans="1:24" ht="15.75" hidden="1" x14ac:dyDescent="0.2">
      <c r="A32" s="79" t="s">
        <v>48</v>
      </c>
      <c r="B32" s="79" t="s">
        <v>164</v>
      </c>
      <c r="C32" s="79" t="s">
        <v>175</v>
      </c>
      <c r="F32" s="156" t="s">
        <v>198</v>
      </c>
      <c r="G32" s="156" t="s">
        <v>197</v>
      </c>
      <c r="H32" s="79">
        <v>481000</v>
      </c>
      <c r="I32" s="79" t="s">
        <v>189</v>
      </c>
      <c r="J32" s="13"/>
      <c r="L32" s="116"/>
      <c r="M32" s="116"/>
      <c r="N32" s="116"/>
      <c r="O32" s="116"/>
      <c r="R32" s="116"/>
      <c r="S32" s="116"/>
      <c r="T32" s="116"/>
      <c r="U32" s="116"/>
      <c r="V32" s="116"/>
      <c r="W32" s="116"/>
      <c r="X32" s="116"/>
    </row>
    <row r="33" spans="1:24" ht="15.75" hidden="1" x14ac:dyDescent="0.2">
      <c r="A33" s="79" t="s">
        <v>49</v>
      </c>
      <c r="B33" s="79" t="s">
        <v>165</v>
      </c>
      <c r="C33" s="79" t="s">
        <v>176</v>
      </c>
      <c r="F33" s="156" t="s">
        <v>199</v>
      </c>
      <c r="G33" s="156" t="s">
        <v>193</v>
      </c>
      <c r="H33" s="79">
        <v>406000</v>
      </c>
      <c r="I33" s="79" t="s">
        <v>190</v>
      </c>
      <c r="J33" s="13"/>
      <c r="L33" s="116"/>
      <c r="M33" s="116"/>
      <c r="N33" s="116"/>
      <c r="O33" s="116"/>
      <c r="R33" s="116"/>
      <c r="S33" s="116"/>
      <c r="T33" s="116"/>
      <c r="U33" s="116"/>
      <c r="V33" s="116"/>
      <c r="W33" s="116"/>
      <c r="X33" s="116"/>
    </row>
    <row r="34" spans="1:24" ht="15.75" hidden="1" x14ac:dyDescent="0.2">
      <c r="A34" s="79" t="s">
        <v>186</v>
      </c>
      <c r="B34" s="79" t="s">
        <v>166</v>
      </c>
      <c r="C34" s="79" t="s">
        <v>177</v>
      </c>
      <c r="F34" s="156" t="s">
        <v>200</v>
      </c>
      <c r="G34" s="156" t="s">
        <v>201</v>
      </c>
      <c r="H34" s="79">
        <v>405000</v>
      </c>
      <c r="I34" s="79" t="s">
        <v>191</v>
      </c>
      <c r="J34" s="13"/>
      <c r="L34" s="116"/>
      <c r="M34" s="116"/>
      <c r="N34" s="116"/>
      <c r="O34" s="116"/>
      <c r="R34" s="116"/>
      <c r="S34" s="116"/>
      <c r="T34" s="116"/>
      <c r="U34" s="116"/>
      <c r="V34" s="116"/>
      <c r="W34" s="116"/>
      <c r="X34" s="116"/>
    </row>
    <row r="35" spans="1:24" ht="15.75" hidden="1" x14ac:dyDescent="0.2">
      <c r="A35" s="79" t="s">
        <v>50</v>
      </c>
      <c r="B35" s="79" t="s">
        <v>167</v>
      </c>
      <c r="C35" s="79" t="s">
        <v>178</v>
      </c>
      <c r="F35" s="156" t="s">
        <v>194</v>
      </c>
      <c r="G35" s="156" t="s">
        <v>202</v>
      </c>
      <c r="H35" s="79" t="s">
        <v>21</v>
      </c>
      <c r="I35" s="79" t="s">
        <v>22</v>
      </c>
      <c r="J35" s="13"/>
      <c r="L35" s="116"/>
      <c r="M35" s="116"/>
      <c r="N35" s="116"/>
      <c r="O35" s="116"/>
      <c r="R35" s="116"/>
      <c r="S35" s="116"/>
      <c r="T35" s="116"/>
      <c r="U35" s="116"/>
      <c r="V35" s="116"/>
      <c r="W35" s="116"/>
      <c r="X35" s="116"/>
    </row>
    <row r="36" spans="1:24" ht="15.75" hidden="1" x14ac:dyDescent="0.2">
      <c r="A36" s="79" t="s">
        <v>51</v>
      </c>
      <c r="B36" s="79" t="s">
        <v>168</v>
      </c>
      <c r="C36" s="79" t="s">
        <v>179</v>
      </c>
      <c r="J36" s="13"/>
      <c r="L36" s="116"/>
      <c r="M36" s="116"/>
      <c r="N36" s="116"/>
      <c r="O36" s="116"/>
      <c r="R36" s="116"/>
      <c r="S36" s="116"/>
      <c r="T36" s="116"/>
      <c r="U36" s="116"/>
      <c r="V36" s="116"/>
      <c r="W36" s="116"/>
      <c r="X36" s="116"/>
    </row>
    <row r="37" spans="1:24" ht="15.75" hidden="1" x14ac:dyDescent="0.2">
      <c r="A37" s="79" t="s">
        <v>52</v>
      </c>
      <c r="B37" s="79" t="s">
        <v>169</v>
      </c>
      <c r="C37" s="79" t="s">
        <v>180</v>
      </c>
      <c r="J37" s="13"/>
      <c r="L37" s="116"/>
      <c r="M37" s="116"/>
      <c r="N37" s="116"/>
      <c r="O37" s="116"/>
      <c r="R37" s="116"/>
      <c r="S37" s="116"/>
      <c r="T37" s="116"/>
      <c r="U37" s="116"/>
      <c r="V37" s="116"/>
      <c r="W37" s="116"/>
      <c r="X37" s="116"/>
    </row>
    <row r="38" spans="1:24" ht="15.75" hidden="1" x14ac:dyDescent="0.2">
      <c r="A38" s="79" t="s">
        <v>53</v>
      </c>
      <c r="B38" s="79" t="s">
        <v>19</v>
      </c>
      <c r="C38" s="79" t="s">
        <v>20</v>
      </c>
      <c r="J38" s="13"/>
      <c r="L38" s="116"/>
      <c r="M38" s="116"/>
      <c r="N38" s="116"/>
      <c r="O38" s="116"/>
      <c r="R38" s="116"/>
      <c r="S38" s="116"/>
      <c r="T38" s="116"/>
      <c r="U38" s="116"/>
      <c r="V38" s="116"/>
      <c r="W38" s="116"/>
      <c r="X38" s="116"/>
    </row>
    <row r="39" spans="1:24" ht="15.75" hidden="1" x14ac:dyDescent="0.2">
      <c r="A39" s="79" t="s">
        <v>54</v>
      </c>
      <c r="B39" s="79" t="s">
        <v>170</v>
      </c>
      <c r="C39" s="79" t="s">
        <v>181</v>
      </c>
      <c r="L39" s="116"/>
      <c r="M39" s="116"/>
      <c r="N39" s="116"/>
      <c r="O39" s="116"/>
      <c r="R39" s="116"/>
      <c r="S39" s="116"/>
      <c r="T39" s="116"/>
      <c r="U39" s="116"/>
      <c r="V39" s="116"/>
      <c r="W39" s="116"/>
      <c r="X39" s="116"/>
    </row>
    <row r="40" spans="1:24" ht="15.75" hidden="1" x14ac:dyDescent="0.2">
      <c r="A40" s="79" t="s">
        <v>55</v>
      </c>
      <c r="B40" s="79" t="s">
        <v>171</v>
      </c>
      <c r="C40" s="79" t="s">
        <v>182</v>
      </c>
      <c r="L40" s="116"/>
      <c r="M40" s="116"/>
      <c r="N40" s="116"/>
      <c r="O40" s="116"/>
      <c r="R40" s="116"/>
      <c r="S40" s="116"/>
      <c r="T40" s="116"/>
      <c r="U40" s="116"/>
      <c r="V40" s="116"/>
      <c r="W40" s="116"/>
      <c r="X40" s="116"/>
    </row>
    <row r="41" spans="1:24" ht="15.75" hidden="1" x14ac:dyDescent="0.2">
      <c r="A41" s="79" t="s">
        <v>56</v>
      </c>
      <c r="B41" s="79" t="s">
        <v>172</v>
      </c>
      <c r="C41" s="79" t="s">
        <v>183</v>
      </c>
      <c r="L41" s="116"/>
      <c r="M41" s="116"/>
      <c r="N41" s="116"/>
      <c r="O41" s="116"/>
      <c r="R41" s="116"/>
      <c r="S41" s="116"/>
      <c r="T41" s="116"/>
      <c r="U41" s="116"/>
      <c r="V41" s="116"/>
      <c r="W41" s="116"/>
      <c r="X41" s="116"/>
    </row>
    <row r="42" spans="1:24" ht="15.75" hidden="1" x14ac:dyDescent="0.2">
      <c r="A42" s="79" t="s">
        <v>47</v>
      </c>
      <c r="B42" s="79" t="s">
        <v>173</v>
      </c>
      <c r="C42" s="79" t="s">
        <v>184</v>
      </c>
      <c r="L42" s="116"/>
      <c r="M42" s="116"/>
      <c r="N42" s="116"/>
      <c r="O42" s="116"/>
      <c r="R42" s="116"/>
      <c r="S42" s="116"/>
      <c r="T42" s="116"/>
      <c r="U42" s="116"/>
      <c r="V42" s="116"/>
      <c r="W42" s="116"/>
      <c r="X42" s="116"/>
    </row>
    <row r="43" spans="1:24" ht="15.75" hidden="1" x14ac:dyDescent="0.2">
      <c r="A43" s="79" t="s">
        <v>57</v>
      </c>
      <c r="B43" s="79" t="s">
        <v>174</v>
      </c>
      <c r="C43" s="79" t="s">
        <v>185</v>
      </c>
      <c r="L43" s="116"/>
      <c r="M43" s="116"/>
      <c r="N43" s="116"/>
      <c r="O43" s="116"/>
      <c r="R43" s="116"/>
      <c r="S43" s="116"/>
      <c r="T43" s="116"/>
      <c r="U43" s="116"/>
      <c r="V43" s="116"/>
      <c r="W43" s="116"/>
      <c r="X43" s="116"/>
    </row>
    <row r="44" spans="1:24" hidden="1" x14ac:dyDescent="0.2">
      <c r="L44" s="116"/>
      <c r="M44" s="116"/>
      <c r="N44" s="116"/>
      <c r="O44" s="116"/>
      <c r="R44" s="116"/>
      <c r="S44" s="116"/>
      <c r="T44" s="116"/>
      <c r="U44" s="116"/>
      <c r="V44" s="116"/>
      <c r="W44" s="116"/>
      <c r="X44" s="116"/>
    </row>
    <row r="45" spans="1:24" x14ac:dyDescent="0.2">
      <c r="L45" s="116"/>
      <c r="M45" s="116"/>
      <c r="N45" s="116"/>
      <c r="O45" s="116"/>
      <c r="R45" s="116"/>
      <c r="S45" s="116"/>
      <c r="T45" s="116"/>
      <c r="U45" s="116"/>
      <c r="V45" s="116"/>
      <c r="W45" s="116"/>
      <c r="X45" s="116"/>
    </row>
    <row r="46" spans="1:24" x14ac:dyDescent="0.2">
      <c r="L46" s="116"/>
      <c r="M46" s="116"/>
      <c r="N46" s="116"/>
      <c r="O46" s="116"/>
      <c r="R46" s="116"/>
      <c r="S46" s="116"/>
      <c r="T46" s="116"/>
      <c r="U46" s="116"/>
      <c r="V46" s="116"/>
      <c r="W46" s="116"/>
      <c r="X46" s="116"/>
    </row>
    <row r="47" spans="1:24" x14ac:dyDescent="0.2">
      <c r="L47" s="116"/>
      <c r="M47" s="116"/>
      <c r="N47" s="116"/>
      <c r="O47" s="116"/>
      <c r="R47" s="116"/>
      <c r="S47" s="116"/>
      <c r="T47" s="116"/>
      <c r="U47" s="116"/>
      <c r="V47" s="116"/>
      <c r="W47" s="116"/>
      <c r="X47" s="116"/>
    </row>
    <row r="48" spans="1:24" x14ac:dyDescent="0.2">
      <c r="L48" s="116"/>
      <c r="M48" s="116"/>
      <c r="N48" s="116"/>
      <c r="O48" s="116"/>
      <c r="R48" s="116"/>
      <c r="S48" s="116"/>
      <c r="T48" s="116"/>
      <c r="U48" s="116"/>
      <c r="V48" s="116"/>
      <c r="W48" s="116"/>
      <c r="X48" s="116"/>
    </row>
    <row r="49" spans="12:24" x14ac:dyDescent="0.2">
      <c r="L49" s="116"/>
      <c r="M49" s="116"/>
      <c r="N49" s="116"/>
      <c r="O49" s="116"/>
      <c r="R49" s="116"/>
      <c r="S49" s="116"/>
      <c r="T49" s="116"/>
      <c r="U49" s="116"/>
      <c r="V49" s="116"/>
      <c r="W49" s="116"/>
      <c r="X49" s="116"/>
    </row>
    <row r="50" spans="12:24" x14ac:dyDescent="0.2">
      <c r="L50" s="116"/>
      <c r="M50" s="116"/>
      <c r="N50" s="116"/>
      <c r="O50" s="116"/>
      <c r="R50" s="116"/>
      <c r="S50" s="116"/>
      <c r="T50" s="116"/>
      <c r="U50" s="116"/>
      <c r="V50" s="116"/>
      <c r="W50" s="116"/>
      <c r="X50" s="116"/>
    </row>
    <row r="51" spans="12:24" x14ac:dyDescent="0.2">
      <c r="L51" s="116"/>
      <c r="M51" s="116"/>
      <c r="N51" s="116"/>
      <c r="O51" s="116"/>
      <c r="R51" s="116"/>
      <c r="S51" s="116"/>
      <c r="T51" s="116"/>
      <c r="U51" s="116"/>
      <c r="V51" s="116"/>
      <c r="W51" s="116"/>
      <c r="X51" s="116"/>
    </row>
    <row r="52" spans="12:24" x14ac:dyDescent="0.2">
      <c r="L52" s="116"/>
      <c r="M52" s="116"/>
      <c r="N52" s="116"/>
      <c r="O52" s="116"/>
      <c r="R52" s="116"/>
      <c r="S52" s="116"/>
      <c r="T52" s="116"/>
      <c r="U52" s="116"/>
      <c r="V52" s="116"/>
      <c r="W52" s="116"/>
      <c r="X52" s="116"/>
    </row>
    <row r="53" spans="12:24" x14ac:dyDescent="0.2">
      <c r="L53" s="116"/>
      <c r="M53" s="116"/>
      <c r="N53" s="116"/>
      <c r="O53" s="116"/>
      <c r="R53" s="116"/>
      <c r="S53" s="116"/>
      <c r="T53" s="116"/>
      <c r="U53" s="116"/>
      <c r="V53" s="116"/>
      <c r="W53" s="116"/>
      <c r="X53" s="116"/>
    </row>
    <row r="54" spans="12:24" x14ac:dyDescent="0.2">
      <c r="L54" s="116"/>
      <c r="M54" s="116"/>
      <c r="N54" s="116"/>
      <c r="O54" s="116"/>
      <c r="R54" s="116"/>
      <c r="S54" s="116"/>
      <c r="T54" s="116"/>
      <c r="U54" s="116"/>
      <c r="V54" s="116"/>
      <c r="W54" s="116"/>
      <c r="X54" s="116"/>
    </row>
    <row r="55" spans="12:24" x14ac:dyDescent="0.2">
      <c r="L55" s="116"/>
      <c r="M55" s="116"/>
      <c r="N55" s="116"/>
      <c r="O55" s="116"/>
      <c r="R55" s="116"/>
      <c r="S55" s="116"/>
      <c r="T55" s="116"/>
      <c r="U55" s="116"/>
      <c r="V55" s="116"/>
      <c r="W55" s="116"/>
      <c r="X55" s="116"/>
    </row>
    <row r="56" spans="12:24" x14ac:dyDescent="0.2">
      <c r="L56" s="116"/>
      <c r="M56" s="116"/>
      <c r="N56" s="116"/>
      <c r="O56" s="116"/>
      <c r="R56" s="116"/>
      <c r="S56" s="116"/>
      <c r="T56" s="116"/>
      <c r="U56" s="116"/>
      <c r="V56" s="116"/>
      <c r="W56" s="116"/>
      <c r="X56" s="116"/>
    </row>
    <row r="57" spans="12:24" x14ac:dyDescent="0.2">
      <c r="L57" s="116"/>
      <c r="M57" s="116"/>
      <c r="N57" s="116"/>
      <c r="O57" s="116"/>
      <c r="R57" s="116"/>
      <c r="S57" s="116"/>
      <c r="T57" s="116"/>
      <c r="U57" s="116"/>
      <c r="V57" s="116"/>
      <c r="W57" s="116"/>
      <c r="X57" s="116"/>
    </row>
    <row r="58" spans="12:24" x14ac:dyDescent="0.2">
      <c r="L58" s="116"/>
      <c r="M58" s="116"/>
      <c r="N58" s="116"/>
      <c r="O58" s="116"/>
      <c r="R58" s="116"/>
      <c r="S58" s="116"/>
      <c r="T58" s="116"/>
      <c r="U58" s="116"/>
      <c r="V58" s="116"/>
      <c r="W58" s="116"/>
      <c r="X58" s="116"/>
    </row>
    <row r="59" spans="12:24" x14ac:dyDescent="0.2">
      <c r="L59" s="116"/>
      <c r="M59" s="116"/>
      <c r="N59" s="116"/>
      <c r="O59" s="116"/>
      <c r="R59" s="116"/>
      <c r="S59" s="116"/>
      <c r="T59" s="116"/>
      <c r="U59" s="116"/>
      <c r="V59" s="116"/>
      <c r="W59" s="116"/>
      <c r="X59" s="116"/>
    </row>
    <row r="60" spans="12:24" x14ac:dyDescent="0.2">
      <c r="L60" s="116"/>
      <c r="M60" s="116"/>
      <c r="N60" s="116"/>
      <c r="O60" s="116"/>
      <c r="R60" s="116"/>
      <c r="S60" s="116"/>
      <c r="T60" s="116"/>
      <c r="U60" s="116"/>
      <c r="V60" s="116"/>
      <c r="W60" s="116"/>
      <c r="X60" s="116"/>
    </row>
    <row r="61" spans="12:24" x14ac:dyDescent="0.2">
      <c r="L61" s="116"/>
      <c r="M61" s="116"/>
      <c r="N61" s="116"/>
      <c r="O61" s="116"/>
      <c r="R61" s="116"/>
      <c r="S61" s="116"/>
      <c r="T61" s="116"/>
      <c r="U61" s="116"/>
      <c r="V61" s="116"/>
      <c r="W61" s="116"/>
      <c r="X61" s="116"/>
    </row>
    <row r="62" spans="12:24" x14ac:dyDescent="0.2">
      <c r="L62" s="116"/>
      <c r="M62" s="116"/>
      <c r="N62" s="116"/>
      <c r="O62" s="116"/>
      <c r="R62" s="116"/>
      <c r="S62" s="116"/>
      <c r="T62" s="116"/>
      <c r="U62" s="116"/>
      <c r="V62" s="116"/>
      <c r="W62" s="116"/>
      <c r="X62" s="116"/>
    </row>
    <row r="63" spans="12:24" x14ac:dyDescent="0.2">
      <c r="L63" s="116"/>
      <c r="M63" s="116"/>
      <c r="N63" s="116"/>
      <c r="O63" s="116"/>
      <c r="R63" s="116"/>
      <c r="S63" s="116"/>
      <c r="T63" s="116"/>
      <c r="U63" s="116"/>
      <c r="V63" s="116"/>
      <c r="W63" s="116"/>
      <c r="X63" s="116"/>
    </row>
    <row r="64" spans="12:24" x14ac:dyDescent="0.2">
      <c r="L64" s="116"/>
      <c r="M64" s="116"/>
      <c r="N64" s="116"/>
      <c r="O64" s="116"/>
      <c r="R64" s="116"/>
      <c r="S64" s="116"/>
      <c r="T64" s="116"/>
      <c r="U64" s="116"/>
      <c r="V64" s="116"/>
      <c r="W64" s="116"/>
      <c r="X64" s="116"/>
    </row>
    <row r="65" spans="12:24" x14ac:dyDescent="0.2">
      <c r="L65" s="116"/>
      <c r="M65" s="116"/>
      <c r="N65" s="116"/>
      <c r="O65" s="116"/>
      <c r="R65" s="116"/>
      <c r="S65" s="116"/>
      <c r="T65" s="116"/>
      <c r="U65" s="116"/>
      <c r="V65" s="116"/>
      <c r="W65" s="116"/>
      <c r="X65" s="116"/>
    </row>
    <row r="66" spans="12:24" x14ac:dyDescent="0.2">
      <c r="L66" s="116"/>
      <c r="M66" s="116"/>
      <c r="N66" s="116"/>
      <c r="O66" s="116"/>
      <c r="R66" s="116"/>
      <c r="S66" s="116"/>
      <c r="T66" s="116"/>
      <c r="U66" s="116"/>
      <c r="V66" s="116"/>
      <c r="W66" s="116"/>
      <c r="X66" s="116"/>
    </row>
    <row r="67" spans="12:24" x14ac:dyDescent="0.2">
      <c r="L67" s="116"/>
      <c r="M67" s="116"/>
      <c r="N67" s="116"/>
      <c r="O67" s="116"/>
      <c r="R67" s="116"/>
      <c r="S67" s="116"/>
      <c r="T67" s="116"/>
      <c r="U67" s="116"/>
      <c r="V67" s="116"/>
      <c r="W67" s="116"/>
      <c r="X67" s="116"/>
    </row>
    <row r="68" spans="12:24" x14ac:dyDescent="0.2">
      <c r="L68" s="116"/>
      <c r="M68" s="116"/>
      <c r="N68" s="116"/>
      <c r="O68" s="116"/>
      <c r="R68" s="116"/>
      <c r="S68" s="116"/>
      <c r="T68" s="116"/>
      <c r="U68" s="116"/>
      <c r="V68" s="116"/>
      <c r="W68" s="116"/>
      <c r="X68" s="116"/>
    </row>
  </sheetData>
  <sheetProtection algorithmName="SHA-512" hashValue="vPY22YaAQlnyFeFEaHDxEQACyxN2Twup8PE4glCdZvNI3gihbQi6qPjpI1U/99XMZnkzH/o7uxl7YVrd/i+pmg==" saltValue="KT0D1O8R+kGcatuufzlA3g==" spinCount="100000" sheet="1" objects="1" scenarios="1"/>
  <dataConsolidate/>
  <mergeCells count="9">
    <mergeCell ref="B30:C30"/>
    <mergeCell ref="G30:H30"/>
    <mergeCell ref="A1:J1"/>
    <mergeCell ref="A2:E2"/>
    <mergeCell ref="F2:I2"/>
    <mergeCell ref="J2:N2"/>
    <mergeCell ref="A3:E3"/>
    <mergeCell ref="F3:I3"/>
    <mergeCell ref="J3:N3"/>
  </mergeCells>
  <phoneticPr fontId="2" type="noConversion"/>
  <dataValidations count="3">
    <dataValidation allowBlank="1" showInputMessage="1" showErrorMessage="1" promptTitle="Campus Comments" prompt="Max length 60 characters" sqref="O5:O25" xr:uid="{B18AC395-C5DF-4D27-98C1-8303C8C163FC}"/>
    <dataValidation allowBlank="1" showInputMessage="1" showErrorMessage="1" promptTitle="Description" prompt="Required. Max length 30 characters" sqref="N5:N25" xr:uid="{DB246B27-7DF3-460C-B213-BCA1CE536701}"/>
    <dataValidation allowBlank="1" showInputMessage="1" showErrorMessage="1" promptTitle="Explanation" prompt="Required. Max length 500 characters." sqref="F3:I3" xr:uid="{FF9F4E0C-9946-4EFF-A13D-E0E561900E5D}"/>
  </dataValidations>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9566F-3C77-4EAB-B943-52568DAE3C3F}">
  <sheetPr>
    <tabColor rgb="FFFF0000"/>
    <pageSetUpPr fitToPage="1"/>
  </sheetPr>
  <dimension ref="A1:Y46"/>
  <sheetViews>
    <sheetView showGridLines="0" zoomScale="70" zoomScaleNormal="70" workbookViewId="0">
      <selection activeCell="D9" sqref="D9"/>
    </sheetView>
  </sheetViews>
  <sheetFormatPr defaultColWidth="9" defaultRowHeight="15.75" x14ac:dyDescent="0.25"/>
  <cols>
    <col min="1" max="1" width="27.85546875" style="51" customWidth="1"/>
    <col min="2" max="2" width="23.7109375" style="51" bestFit="1" customWidth="1"/>
    <col min="3" max="3" width="26.140625" style="51" bestFit="1" customWidth="1"/>
    <col min="4" max="4" width="25.7109375" style="51" bestFit="1" customWidth="1"/>
    <col min="5" max="5" width="23" style="51" bestFit="1" customWidth="1"/>
    <col min="6" max="6" width="21.5703125" style="51" bestFit="1" customWidth="1"/>
    <col min="7" max="7" width="23.140625" style="51" bestFit="1" customWidth="1"/>
    <col min="8" max="8" width="21" style="52" bestFit="1" customWidth="1"/>
    <col min="9" max="9" width="16.5703125" style="52" bestFit="1" customWidth="1"/>
    <col min="10" max="10" width="22.5703125" style="57" bestFit="1" customWidth="1"/>
    <col min="11" max="12" width="22.5703125" style="57" customWidth="1"/>
    <col min="13" max="13" width="19.42578125" style="54" bestFit="1" customWidth="1"/>
    <col min="14" max="14" width="16.5703125" style="58" hidden="1" customWidth="1"/>
    <col min="15" max="15" width="14.7109375" style="52" hidden="1" customWidth="1"/>
    <col min="16" max="16" width="23.5703125" style="52" hidden="1" customWidth="1"/>
    <col min="17" max="17" width="22.42578125" style="51" hidden="1" customWidth="1"/>
    <col min="18" max="18" width="23.85546875" style="52" hidden="1" customWidth="1"/>
    <col min="19" max="19" width="27.140625" style="52" hidden="1" customWidth="1"/>
    <col min="20" max="20" width="25.28515625" style="51" customWidth="1"/>
    <col min="21" max="21" width="23.5703125" style="51" bestFit="1" customWidth="1"/>
    <col min="22" max="22" width="27.140625" style="51" bestFit="1" customWidth="1"/>
    <col min="23" max="23" width="24.140625" style="51" bestFit="1" customWidth="1"/>
    <col min="24" max="24" width="14.28515625" style="51" bestFit="1" customWidth="1"/>
    <col min="25" max="25" width="8.5703125" style="51" bestFit="1" customWidth="1"/>
    <col min="26" max="26" width="18.42578125" style="51" bestFit="1" customWidth="1"/>
    <col min="27" max="27" width="23" style="51" bestFit="1" customWidth="1"/>
    <col min="28" max="28" width="21.5703125" style="51" bestFit="1" customWidth="1"/>
    <col min="29" max="29" width="23.85546875" style="51" bestFit="1" customWidth="1"/>
    <col min="30" max="30" width="21.7109375" style="51" bestFit="1" customWidth="1"/>
    <col min="31" max="31" width="12.28515625" style="51" bestFit="1" customWidth="1"/>
    <col min="32" max="32" width="9" style="51"/>
    <col min="33" max="33" width="24.42578125" style="51" bestFit="1" customWidth="1"/>
    <col min="34" max="16384" width="9" style="51"/>
  </cols>
  <sheetData>
    <row r="1" spans="1:19" ht="38.25" customHeight="1" x14ac:dyDescent="0.25">
      <c r="B1" s="173" t="s">
        <v>23</v>
      </c>
      <c r="C1" s="173"/>
      <c r="D1" s="173"/>
      <c r="E1" s="173"/>
      <c r="F1" s="173"/>
      <c r="G1" s="173"/>
      <c r="J1" s="53"/>
      <c r="K1" s="53" t="s">
        <v>24</v>
      </c>
      <c r="L1" s="53" t="str">
        <f ca="1">($S$17-1)&amp;" "&amp;"-"&amp;" "&amp;$S$17</f>
        <v>2023 - 2024</v>
      </c>
      <c r="N1" s="53"/>
    </row>
    <row r="2" spans="1:19" x14ac:dyDescent="0.25">
      <c r="B2" s="174" t="s">
        <v>25</v>
      </c>
      <c r="C2" s="174"/>
      <c r="D2" s="174"/>
      <c r="E2" s="174"/>
      <c r="F2" s="174"/>
      <c r="G2" s="174"/>
      <c r="J2" s="55"/>
      <c r="K2" s="53" t="s">
        <v>26</v>
      </c>
      <c r="L2" s="53" t="str">
        <f ca="1">IF(AND(TodaysDate&gt;LastFiscalYr,TodaysDate&lt;=July),"July",IF(AND(TodaysDate&gt;July,TodaysDate&lt;=August),"August",IF(AND(TodaysDate&gt;August,TodaysDate&lt;=September),"September",IF(AND(TodaysDate&gt;September,TodaysDate&lt;=October),"October",IF(AND(TodaysDate&gt;October,TodaysDate&lt;=November),"November",IF(AND(TodaysDate&gt;November,TodaysDate&lt;=December),"December",IF(AND(TodaysDate&gt;December,TodaysDate&lt;=January),"January",IF(AND(TodaysDate&gt;January,TodaysDate&lt;=February),"February",IF(AND(TodaysDate&gt;February,TodaysDate&lt;=March),"March",IF(AND(TodaysDate&gt;March,TodaysDate&lt;=April),"April",IF(AND(TodaysDate&gt;April,TodaysDate&lt;=May),"May","NA")))))))))))</f>
        <v>February</v>
      </c>
      <c r="M2" s="55"/>
      <c r="N2" s="55"/>
    </row>
    <row r="3" spans="1:19" x14ac:dyDescent="0.25">
      <c r="B3" s="175"/>
      <c r="C3" s="175"/>
      <c r="D3" s="175"/>
      <c r="E3" s="175"/>
      <c r="F3" s="175"/>
      <c r="G3" s="175"/>
      <c r="I3" s="55"/>
      <c r="J3" s="55"/>
      <c r="K3" s="55"/>
      <c r="L3" s="55"/>
      <c r="M3" s="55"/>
      <c r="N3" s="55"/>
    </row>
    <row r="4" spans="1:19" ht="20.25" customHeight="1" x14ac:dyDescent="0.25">
      <c r="A4" s="56" t="s">
        <v>31</v>
      </c>
    </row>
    <row r="5" spans="1:19" ht="20.25" customHeight="1" x14ac:dyDescent="0.25">
      <c r="A5" s="56" t="s">
        <v>32</v>
      </c>
    </row>
    <row r="6" spans="1:19" ht="20.25" customHeight="1" x14ac:dyDescent="0.25">
      <c r="A6" s="56" t="s">
        <v>33</v>
      </c>
    </row>
    <row r="7" spans="1:19" ht="20.25" customHeight="1" x14ac:dyDescent="0.25">
      <c r="A7" s="56"/>
      <c r="F7" s="59" t="s">
        <v>154</v>
      </c>
      <c r="G7" s="60"/>
      <c r="H7" s="61"/>
    </row>
    <row r="8" spans="1:19" ht="20.25" customHeight="1" x14ac:dyDescent="0.25">
      <c r="A8" s="164" t="s">
        <v>35</v>
      </c>
      <c r="B8" s="165"/>
      <c r="C8" s="62" t="s">
        <v>53</v>
      </c>
      <c r="F8" s="166" t="s">
        <v>155</v>
      </c>
      <c r="G8" s="167"/>
      <c r="H8" s="168"/>
    </row>
    <row r="9" spans="1:19" ht="20.25" customHeight="1" x14ac:dyDescent="0.25">
      <c r="A9" s="63"/>
      <c r="B9" s="63"/>
      <c r="C9" s="63"/>
      <c r="F9" s="169" t="s">
        <v>156</v>
      </c>
      <c r="G9" s="170"/>
      <c r="H9" s="171"/>
    </row>
    <row r="10" spans="1:19" ht="20.25" customHeight="1" x14ac:dyDescent="0.25">
      <c r="A10" s="64" t="s">
        <v>134</v>
      </c>
      <c r="B10" s="65"/>
      <c r="C10" s="65"/>
      <c r="D10" s="55"/>
    </row>
    <row r="11" spans="1:19" x14ac:dyDescent="0.25">
      <c r="A11" s="66" t="s">
        <v>58</v>
      </c>
      <c r="B11" s="67" t="s">
        <v>131</v>
      </c>
      <c r="C11" s="67" t="s">
        <v>132</v>
      </c>
      <c r="D11" s="67" t="s">
        <v>139</v>
      </c>
      <c r="E11" s="67" t="s">
        <v>133</v>
      </c>
      <c r="F11" s="67" t="s">
        <v>140</v>
      </c>
      <c r="G11" s="66" t="s">
        <v>130</v>
      </c>
      <c r="H11" s="66" t="s">
        <v>151</v>
      </c>
      <c r="I11" s="66" t="s">
        <v>129</v>
      </c>
      <c r="J11" s="66" t="s">
        <v>141</v>
      </c>
      <c r="K11" s="66" t="s">
        <v>159</v>
      </c>
      <c r="L11" s="66" t="s">
        <v>160</v>
      </c>
    </row>
    <row r="12" spans="1:19" ht="16.5" thickBot="1" x14ac:dyDescent="0.3">
      <c r="A12" s="68">
        <v>1</v>
      </c>
      <c r="B12" s="69" t="s">
        <v>210</v>
      </c>
      <c r="C12" s="70" t="s">
        <v>260</v>
      </c>
      <c r="D12" s="70" t="s">
        <v>261</v>
      </c>
      <c r="E12" s="70" t="s">
        <v>19</v>
      </c>
      <c r="F12" s="70" t="s">
        <v>262</v>
      </c>
      <c r="G12" s="70" t="s">
        <v>211</v>
      </c>
      <c r="H12" s="70" t="s">
        <v>212</v>
      </c>
      <c r="I12" s="70" t="s">
        <v>213</v>
      </c>
      <c r="J12" s="70" t="s">
        <v>214</v>
      </c>
      <c r="K12" s="71">
        <v>2156</v>
      </c>
      <c r="L12" s="72">
        <v>0</v>
      </c>
    </row>
    <row r="13" spans="1:19" x14ac:dyDescent="0.25">
      <c r="A13" s="68">
        <v>2</v>
      </c>
      <c r="B13" s="69"/>
      <c r="C13" s="70"/>
      <c r="D13" s="70"/>
      <c r="E13" s="70"/>
      <c r="F13" s="70"/>
      <c r="G13" s="70"/>
      <c r="H13" s="70"/>
      <c r="I13" s="70"/>
      <c r="J13" s="70"/>
      <c r="K13" s="71"/>
      <c r="L13" s="72">
        <v>0</v>
      </c>
      <c r="N13" s="73" t="s">
        <v>27</v>
      </c>
      <c r="O13" s="172" t="s">
        <v>28</v>
      </c>
      <c r="P13" s="172"/>
      <c r="Q13" s="172"/>
      <c r="R13" s="74" t="s">
        <v>29</v>
      </c>
      <c r="S13" s="75" t="s">
        <v>30</v>
      </c>
    </row>
    <row r="14" spans="1:19" x14ac:dyDescent="0.25">
      <c r="A14" s="68">
        <v>3</v>
      </c>
      <c r="B14" s="69"/>
      <c r="C14" s="70"/>
      <c r="D14" s="70"/>
      <c r="E14" s="70"/>
      <c r="F14" s="70"/>
      <c r="G14" s="70"/>
      <c r="H14" s="70"/>
      <c r="I14" s="70"/>
      <c r="J14" s="70"/>
      <c r="K14" s="71"/>
      <c r="L14" s="72">
        <v>0</v>
      </c>
      <c r="N14" s="76" t="s">
        <v>157</v>
      </c>
      <c r="O14" s="77"/>
      <c r="P14" s="77"/>
      <c r="Q14" s="77"/>
      <c r="R14" s="77"/>
      <c r="S14" s="78"/>
    </row>
    <row r="15" spans="1:19" x14ac:dyDescent="0.25">
      <c r="A15" s="68">
        <v>4</v>
      </c>
      <c r="B15" s="69"/>
      <c r="C15" s="70"/>
      <c r="D15" s="70"/>
      <c r="E15" s="70"/>
      <c r="F15" s="70"/>
      <c r="G15" s="70"/>
      <c r="H15" s="70"/>
      <c r="I15" s="70"/>
      <c r="J15" s="70"/>
      <c r="K15" s="71"/>
      <c r="L15" s="72">
        <v>0</v>
      </c>
      <c r="N15" s="76" t="s">
        <v>48</v>
      </c>
      <c r="O15" s="79">
        <v>1</v>
      </c>
      <c r="P15" s="80">
        <v>45306</v>
      </c>
      <c r="Q15" s="79" t="s">
        <v>34</v>
      </c>
      <c r="R15" s="80">
        <f ca="1">TODAY()</f>
        <v>45337</v>
      </c>
      <c r="S15" s="81">
        <v>45427</v>
      </c>
    </row>
    <row r="16" spans="1:19" x14ac:dyDescent="0.25">
      <c r="A16" s="68">
        <v>5</v>
      </c>
      <c r="B16" s="69"/>
      <c r="C16" s="70"/>
      <c r="D16" s="70"/>
      <c r="E16" s="70"/>
      <c r="F16" s="70"/>
      <c r="G16" s="70"/>
      <c r="H16" s="70"/>
      <c r="I16" s="70"/>
      <c r="J16" s="70"/>
      <c r="K16" s="71"/>
      <c r="L16" s="72">
        <v>0</v>
      </c>
      <c r="N16" s="76" t="s">
        <v>49</v>
      </c>
      <c r="O16" s="79">
        <v>2</v>
      </c>
      <c r="P16" s="80">
        <v>45337</v>
      </c>
      <c r="Q16" s="79" t="s">
        <v>36</v>
      </c>
      <c r="R16" s="79"/>
      <c r="S16" s="82"/>
    </row>
    <row r="17" spans="1:25" ht="18.75" x14ac:dyDescent="0.25">
      <c r="A17" s="83" t="s">
        <v>135</v>
      </c>
      <c r="B17" s="84"/>
      <c r="C17" s="84"/>
      <c r="D17" s="84"/>
      <c r="E17" s="84"/>
      <c r="F17" s="84"/>
      <c r="G17" s="84"/>
      <c r="H17" s="84"/>
      <c r="I17" s="84"/>
      <c r="J17" s="84"/>
      <c r="N17" s="76" t="s">
        <v>50</v>
      </c>
      <c r="O17" s="79">
        <v>3</v>
      </c>
      <c r="P17" s="80">
        <v>45366</v>
      </c>
      <c r="Q17" s="79" t="s">
        <v>37</v>
      </c>
      <c r="R17" s="77" t="s">
        <v>46</v>
      </c>
      <c r="S17" s="85" cm="1">
        <f t="array" aca="1" ref="S17" ca="1">IF(TodaysDate&lt;=May,YEAR(May),YEAR(TodaysDate)+1)</f>
        <v>2024</v>
      </c>
    </row>
    <row r="18" spans="1:25" x14ac:dyDescent="0.25">
      <c r="A18" s="66" t="str">
        <f>_xlfn.CONCAT(C8," Local Chart String")</f>
        <v>UCSC Local Chart String</v>
      </c>
      <c r="B18" s="86"/>
      <c r="C18" s="87"/>
      <c r="D18" s="87"/>
      <c r="E18" s="87"/>
      <c r="F18" s="87"/>
      <c r="G18" s="87"/>
      <c r="H18" s="87"/>
      <c r="I18" s="87"/>
      <c r="J18" s="88"/>
      <c r="K18" s="66" t="s">
        <v>159</v>
      </c>
      <c r="L18" s="66" t="s">
        <v>160</v>
      </c>
      <c r="N18" s="76" t="s">
        <v>51</v>
      </c>
      <c r="O18" s="79">
        <v>4</v>
      </c>
      <c r="P18" s="80">
        <v>45397</v>
      </c>
      <c r="Q18" s="79" t="s">
        <v>38</v>
      </c>
      <c r="R18" s="79"/>
      <c r="S18" s="89"/>
    </row>
    <row r="19" spans="1:25" x14ac:dyDescent="0.25">
      <c r="A19" s="68">
        <v>1</v>
      </c>
      <c r="B19" s="158" t="s">
        <v>263</v>
      </c>
      <c r="C19" s="91"/>
      <c r="D19" s="91"/>
      <c r="E19" s="91"/>
      <c r="F19" s="91"/>
      <c r="G19" s="91"/>
      <c r="H19" s="91"/>
      <c r="I19" s="91"/>
      <c r="J19" s="92"/>
      <c r="K19" s="93">
        <v>0</v>
      </c>
      <c r="L19" s="94">
        <f>+$K$12</f>
        <v>2156</v>
      </c>
      <c r="N19" s="76" t="s">
        <v>52</v>
      </c>
      <c r="O19" s="79">
        <v>5</v>
      </c>
      <c r="P19" s="80">
        <v>45427</v>
      </c>
      <c r="Q19" s="79" t="s">
        <v>39</v>
      </c>
      <c r="R19" s="79"/>
      <c r="S19" s="89"/>
    </row>
    <row r="20" spans="1:25" x14ac:dyDescent="0.25">
      <c r="A20" s="68">
        <v>2</v>
      </c>
      <c r="B20" s="90"/>
      <c r="C20" s="91"/>
      <c r="D20" s="91"/>
      <c r="E20" s="91"/>
      <c r="F20" s="91"/>
      <c r="G20" s="91"/>
      <c r="H20" s="91"/>
      <c r="I20" s="91"/>
      <c r="J20" s="92"/>
      <c r="K20" s="93">
        <v>0</v>
      </c>
      <c r="L20" s="95">
        <f>+$K$13</f>
        <v>0</v>
      </c>
      <c r="N20" s="76" t="s">
        <v>53</v>
      </c>
      <c r="O20" s="79">
        <v>7</v>
      </c>
      <c r="P20" s="80">
        <v>45124</v>
      </c>
      <c r="Q20" s="79" t="s">
        <v>40</v>
      </c>
      <c r="R20" s="79"/>
      <c r="S20" s="89"/>
    </row>
    <row r="21" spans="1:25" x14ac:dyDescent="0.25">
      <c r="A21" s="68">
        <v>3</v>
      </c>
      <c r="B21" s="90"/>
      <c r="C21" s="91"/>
      <c r="D21" s="91"/>
      <c r="E21" s="91"/>
      <c r="F21" s="91"/>
      <c r="G21" s="91"/>
      <c r="H21" s="91"/>
      <c r="I21" s="91"/>
      <c r="J21" s="92"/>
      <c r="K21" s="93">
        <v>0</v>
      </c>
      <c r="L21" s="95">
        <f>+$K$14</f>
        <v>0</v>
      </c>
      <c r="M21" s="51"/>
      <c r="N21" s="76" t="s">
        <v>54</v>
      </c>
      <c r="O21" s="79">
        <v>8</v>
      </c>
      <c r="P21" s="80">
        <v>45153</v>
      </c>
      <c r="Q21" s="79" t="s">
        <v>41</v>
      </c>
      <c r="R21" s="79"/>
      <c r="S21" s="89"/>
    </row>
    <row r="22" spans="1:25" x14ac:dyDescent="0.25">
      <c r="A22" s="68">
        <v>4</v>
      </c>
      <c r="B22" s="90"/>
      <c r="C22" s="91"/>
      <c r="D22" s="91"/>
      <c r="E22" s="91"/>
      <c r="F22" s="91"/>
      <c r="G22" s="91"/>
      <c r="H22" s="91"/>
      <c r="I22" s="91"/>
      <c r="J22" s="92"/>
      <c r="K22" s="93">
        <v>0</v>
      </c>
      <c r="L22" s="95">
        <f>+$K$15</f>
        <v>0</v>
      </c>
      <c r="M22" s="51"/>
      <c r="N22" s="76" t="s">
        <v>55</v>
      </c>
      <c r="O22" s="79">
        <v>9</v>
      </c>
      <c r="P22" s="80">
        <v>45184</v>
      </c>
      <c r="Q22" s="79" t="s">
        <v>42</v>
      </c>
      <c r="R22" s="79"/>
      <c r="S22" s="89"/>
    </row>
    <row r="23" spans="1:25" x14ac:dyDescent="0.25">
      <c r="A23" s="68">
        <v>5</v>
      </c>
      <c r="B23" s="90"/>
      <c r="C23" s="91"/>
      <c r="D23" s="91"/>
      <c r="E23" s="91"/>
      <c r="F23" s="91"/>
      <c r="G23" s="91"/>
      <c r="H23" s="91"/>
      <c r="I23" s="91"/>
      <c r="J23" s="92"/>
      <c r="K23" s="96">
        <v>0</v>
      </c>
      <c r="L23" s="97">
        <f>+$K$16</f>
        <v>0</v>
      </c>
      <c r="N23" s="76" t="s">
        <v>56</v>
      </c>
      <c r="O23" s="79">
        <v>10</v>
      </c>
      <c r="P23" s="80">
        <v>45215</v>
      </c>
      <c r="Q23" s="79" t="s">
        <v>43</v>
      </c>
      <c r="R23" s="79"/>
      <c r="S23" s="89"/>
    </row>
    <row r="24" spans="1:25" ht="16.5" thickBot="1" x14ac:dyDescent="0.3">
      <c r="A24" s="98"/>
      <c r="B24" s="98"/>
      <c r="C24" s="98"/>
      <c r="D24" s="98"/>
      <c r="E24" s="98"/>
      <c r="F24" s="98"/>
      <c r="G24" s="98"/>
      <c r="H24" s="98"/>
      <c r="I24" s="98"/>
      <c r="J24" s="98"/>
      <c r="K24" s="99">
        <f>SUM(K12:K23)</f>
        <v>2156</v>
      </c>
      <c r="L24" s="99">
        <f>SUM(L12:L23)</f>
        <v>2156</v>
      </c>
      <c r="N24" s="76" t="s">
        <v>47</v>
      </c>
      <c r="O24" s="79">
        <v>11</v>
      </c>
      <c r="P24" s="80">
        <v>45245</v>
      </c>
      <c r="Q24" s="79" t="s">
        <v>44</v>
      </c>
      <c r="R24" s="79"/>
      <c r="S24" s="89"/>
    </row>
    <row r="25" spans="1:25" ht="17.25" thickTop="1" thickBot="1" x14ac:dyDescent="0.3">
      <c r="A25" s="100"/>
      <c r="B25" s="65"/>
      <c r="C25" s="65"/>
      <c r="D25" s="55"/>
      <c r="N25" s="101" t="s">
        <v>57</v>
      </c>
      <c r="O25" s="102">
        <v>12</v>
      </c>
      <c r="P25" s="103">
        <v>45271</v>
      </c>
      <c r="Q25" s="102" t="s">
        <v>45</v>
      </c>
      <c r="R25" s="102"/>
      <c r="S25" s="104"/>
    </row>
    <row r="26" spans="1:25" x14ac:dyDescent="0.25">
      <c r="A26" s="66" t="str">
        <f>_xlfn.CONCAT(C8," ITF CCoA")</f>
        <v>UCSC ITF CCoA</v>
      </c>
      <c r="B26" s="67" t="s">
        <v>204</v>
      </c>
      <c r="C26" s="67" t="s">
        <v>205</v>
      </c>
      <c r="D26" s="66" t="s">
        <v>208</v>
      </c>
      <c r="E26" s="67" t="s">
        <v>206</v>
      </c>
      <c r="F26" s="66" t="s">
        <v>209</v>
      </c>
      <c r="G26" s="67" t="s">
        <v>207</v>
      </c>
      <c r="H26" s="67" t="s">
        <v>158</v>
      </c>
      <c r="I26" s="66" t="s">
        <v>7</v>
      </c>
      <c r="J26" s="66" t="s">
        <v>9</v>
      </c>
      <c r="K26" s="66" t="s">
        <v>159</v>
      </c>
      <c r="L26" s="66" t="s">
        <v>160</v>
      </c>
      <c r="N26" s="105"/>
      <c r="O26" s="105"/>
      <c r="R26" s="51"/>
      <c r="S26" s="106"/>
    </row>
    <row r="27" spans="1:25" ht="16.5" thickBot="1" x14ac:dyDescent="0.3">
      <c r="A27" s="68" t="s">
        <v>216</v>
      </c>
      <c r="B27" s="69" t="s">
        <v>264</v>
      </c>
      <c r="C27" s="70" t="s">
        <v>265</v>
      </c>
      <c r="D27" s="70" t="s">
        <v>266</v>
      </c>
      <c r="E27" s="70">
        <v>66141</v>
      </c>
      <c r="F27" s="70" t="s">
        <v>267</v>
      </c>
      <c r="G27" s="70" t="s">
        <v>262</v>
      </c>
      <c r="H27" s="70" t="s">
        <v>268</v>
      </c>
      <c r="I27" s="70"/>
      <c r="J27" s="70"/>
      <c r="K27" s="93">
        <v>0</v>
      </c>
      <c r="L27" s="94">
        <f>+$K$12</f>
        <v>2156</v>
      </c>
    </row>
    <row r="28" spans="1:25" x14ac:dyDescent="0.25">
      <c r="A28" s="68" t="s">
        <v>217</v>
      </c>
      <c r="B28" s="69" t="s">
        <v>264</v>
      </c>
      <c r="C28" s="70" t="s">
        <v>269</v>
      </c>
      <c r="D28" s="70" t="s">
        <v>22</v>
      </c>
      <c r="E28" s="70">
        <v>66141</v>
      </c>
      <c r="F28" s="70" t="s">
        <v>267</v>
      </c>
      <c r="G28" s="70" t="s">
        <v>215</v>
      </c>
      <c r="H28" s="70" t="s">
        <v>270</v>
      </c>
      <c r="I28" s="70"/>
      <c r="J28" s="70"/>
      <c r="K28" s="94">
        <f>+$K$12</f>
        <v>2156</v>
      </c>
      <c r="L28" s="93">
        <v>0</v>
      </c>
      <c r="N28" s="176" t="s">
        <v>203</v>
      </c>
      <c r="O28" s="177"/>
    </row>
    <row r="29" spans="1:25" x14ac:dyDescent="0.25">
      <c r="A29" s="68" t="s">
        <v>218</v>
      </c>
      <c r="B29" s="69"/>
      <c r="C29" s="70"/>
      <c r="D29" s="70"/>
      <c r="E29" s="70"/>
      <c r="F29" s="70"/>
      <c r="G29" s="70"/>
      <c r="H29" s="70"/>
      <c r="I29" s="70"/>
      <c r="J29" s="70"/>
      <c r="K29" s="93">
        <v>0</v>
      </c>
      <c r="L29" s="94">
        <f>+$K$13</f>
        <v>0</v>
      </c>
      <c r="N29" s="76">
        <v>1</v>
      </c>
      <c r="O29" s="85" t="str">
        <f>_xlfn.CONCAT($B$12,"-",$C$12,"-",$D$12,"-",$E$12,"-",$F$12,"-",$G$12,"-",$H$12,"-",$I$12,"-",$J$12)</f>
        <v>3110-13U20-8500401-780070-40-000-0000000000-000000-0000</v>
      </c>
      <c r="R29" s="51"/>
    </row>
    <row r="30" spans="1:25" s="52" customFormat="1" x14ac:dyDescent="0.25">
      <c r="A30" s="68" t="s">
        <v>222</v>
      </c>
      <c r="B30" s="69"/>
      <c r="C30" s="70"/>
      <c r="D30" s="70"/>
      <c r="E30" s="70"/>
      <c r="F30" s="70"/>
      <c r="G30" s="70"/>
      <c r="H30" s="70"/>
      <c r="I30" s="70"/>
      <c r="J30" s="70"/>
      <c r="K30" s="94">
        <f>+$K$13</f>
        <v>0</v>
      </c>
      <c r="L30" s="93">
        <v>0</v>
      </c>
      <c r="M30" s="54"/>
      <c r="N30" s="76">
        <v>2</v>
      </c>
      <c r="O30" s="85" t="str">
        <f>_xlfn.CONCAT($B$13,"-",$C$13,"-",$D$13,"-",$E$13,"-",$F$13,"-",$G$13,"-",$H$13,"-",$I$13,"-",$J$13)</f>
        <v>--------</v>
      </c>
      <c r="Q30" s="51"/>
      <c r="T30" s="51"/>
      <c r="U30" s="51"/>
      <c r="V30" s="51"/>
      <c r="W30" s="51"/>
      <c r="X30" s="51"/>
      <c r="Y30" s="51"/>
    </row>
    <row r="31" spans="1:25" x14ac:dyDescent="0.25">
      <c r="A31" s="68" t="s">
        <v>219</v>
      </c>
      <c r="B31" s="69"/>
      <c r="C31" s="70"/>
      <c r="D31" s="70"/>
      <c r="E31" s="70"/>
      <c r="F31" s="70"/>
      <c r="G31" s="70"/>
      <c r="H31" s="70"/>
      <c r="I31" s="70"/>
      <c r="J31" s="70"/>
      <c r="K31" s="93">
        <v>0</v>
      </c>
      <c r="L31" s="94">
        <f>+$K$14</f>
        <v>0</v>
      </c>
      <c r="N31" s="76">
        <v>3</v>
      </c>
      <c r="O31" s="85" t="str">
        <f>_xlfn.CONCAT($B$14,"-",$C$14,"-",$D$14,"-",$E$14,"-",$F$14,"-",$G$14,"-",$H$14,"-",$I$14,"-",$J$14)</f>
        <v>--------</v>
      </c>
    </row>
    <row r="32" spans="1:25" x14ac:dyDescent="0.25">
      <c r="A32" s="68" t="s">
        <v>223</v>
      </c>
      <c r="B32" s="69"/>
      <c r="C32" s="70"/>
      <c r="D32" s="70"/>
      <c r="E32" s="70"/>
      <c r="F32" s="70"/>
      <c r="G32" s="70"/>
      <c r="H32" s="70"/>
      <c r="I32" s="70"/>
      <c r="J32" s="70"/>
      <c r="K32" s="107">
        <f>+$K$14</f>
        <v>0</v>
      </c>
      <c r="L32" s="93">
        <v>0</v>
      </c>
      <c r="M32" s="52"/>
      <c r="N32" s="76">
        <v>4</v>
      </c>
      <c r="O32" s="85" t="str">
        <f>_xlfn.CONCAT($B$15,"-",$C$15,"-",$D$15,"-",$E$15,"-",$F$15,"-",$G$15,"-",$H$15,"-",$I$15,"-",$J$15)</f>
        <v>--------</v>
      </c>
    </row>
    <row r="33" spans="1:19" x14ac:dyDescent="0.25">
      <c r="A33" s="68" t="s">
        <v>220</v>
      </c>
      <c r="B33" s="69"/>
      <c r="C33" s="70"/>
      <c r="D33" s="70"/>
      <c r="E33" s="70"/>
      <c r="F33" s="70"/>
      <c r="G33" s="70"/>
      <c r="H33" s="70"/>
      <c r="I33" s="70"/>
      <c r="J33" s="70"/>
      <c r="K33" s="93">
        <v>0</v>
      </c>
      <c r="L33" s="94">
        <f>+$K$15</f>
        <v>0</v>
      </c>
      <c r="N33" s="76">
        <v>5</v>
      </c>
      <c r="O33" s="85" t="str">
        <f>_xlfn.CONCAT($B$16,"-",$C$16,"-",$D$16,"-",$E$16,"-",$F$16,"-",$G$16,"-",$H$16,"-",$I$16,"-",$J$16)</f>
        <v>--------</v>
      </c>
    </row>
    <row r="34" spans="1:19" ht="16.5" thickBot="1" x14ac:dyDescent="0.3">
      <c r="A34" s="68" t="s">
        <v>224</v>
      </c>
      <c r="B34" s="69"/>
      <c r="C34" s="70"/>
      <c r="D34" s="70"/>
      <c r="E34" s="70"/>
      <c r="F34" s="70"/>
      <c r="G34" s="70"/>
      <c r="H34" s="70"/>
      <c r="I34" s="70"/>
      <c r="J34" s="70"/>
      <c r="K34" s="94">
        <f>+$K$15</f>
        <v>0</v>
      </c>
      <c r="L34" s="93">
        <v>0</v>
      </c>
      <c r="N34" s="101"/>
      <c r="O34" s="108"/>
    </row>
    <row r="35" spans="1:19" x14ac:dyDescent="0.25">
      <c r="A35" s="68" t="s">
        <v>221</v>
      </c>
      <c r="B35" s="69"/>
      <c r="C35" s="70"/>
      <c r="D35" s="70"/>
      <c r="E35" s="70"/>
      <c r="F35" s="70"/>
      <c r="G35" s="70"/>
      <c r="H35" s="70"/>
      <c r="I35" s="70"/>
      <c r="J35" s="70"/>
      <c r="K35" s="93">
        <v>0</v>
      </c>
      <c r="L35" s="94">
        <f>+$K$16</f>
        <v>0</v>
      </c>
    </row>
    <row r="36" spans="1:19" x14ac:dyDescent="0.25">
      <c r="A36" s="68" t="s">
        <v>225</v>
      </c>
      <c r="B36" s="69"/>
      <c r="C36" s="70"/>
      <c r="D36" s="70"/>
      <c r="E36" s="70"/>
      <c r="F36" s="70"/>
      <c r="G36" s="70"/>
      <c r="H36" s="70"/>
      <c r="I36" s="70"/>
      <c r="J36" s="70"/>
      <c r="K36" s="109">
        <f>+$K$16</f>
        <v>0</v>
      </c>
      <c r="L36" s="96">
        <v>0</v>
      </c>
    </row>
    <row r="37" spans="1:19" ht="16.5" thickBot="1" x14ac:dyDescent="0.3">
      <c r="H37" s="51"/>
      <c r="I37" s="51"/>
      <c r="J37" s="51"/>
      <c r="K37" s="110">
        <f>SUM(K27:K36)</f>
        <v>2156</v>
      </c>
      <c r="L37" s="110">
        <f>SUM(L27:L36)</f>
        <v>2156</v>
      </c>
    </row>
    <row r="38" spans="1:19" ht="16.5" thickTop="1" x14ac:dyDescent="0.25">
      <c r="C38" s="65"/>
      <c r="D38" s="55"/>
    </row>
    <row r="39" spans="1:19" x14ac:dyDescent="0.25">
      <c r="A39" s="111" t="s">
        <v>187</v>
      </c>
      <c r="H39" s="51"/>
      <c r="I39" s="51"/>
      <c r="J39" s="51"/>
      <c r="K39" s="51"/>
      <c r="L39" s="51"/>
    </row>
    <row r="40" spans="1:19" ht="15.75" customHeight="1" x14ac:dyDescent="0.25">
      <c r="A40" s="213" t="s">
        <v>271</v>
      </c>
      <c r="B40" s="214"/>
      <c r="C40" s="214"/>
      <c r="D40" s="214"/>
      <c r="E40" s="214"/>
      <c r="F40" s="214"/>
      <c r="G40" s="214"/>
      <c r="H40" s="214"/>
      <c r="I40" s="214"/>
      <c r="J40" s="214"/>
      <c r="K40" s="214"/>
      <c r="L40" s="215"/>
      <c r="P40" s="51"/>
      <c r="R40" s="51"/>
      <c r="S40" s="51"/>
    </row>
    <row r="41" spans="1:19" x14ac:dyDescent="0.25">
      <c r="A41" s="216"/>
      <c r="B41" s="217"/>
      <c r="C41" s="217"/>
      <c r="D41" s="217"/>
      <c r="E41" s="217"/>
      <c r="F41" s="217"/>
      <c r="G41" s="217"/>
      <c r="H41" s="217"/>
      <c r="I41" s="217"/>
      <c r="J41" s="217"/>
      <c r="K41" s="217"/>
      <c r="L41" s="218"/>
      <c r="P41" s="51"/>
      <c r="R41" s="51"/>
      <c r="S41" s="51"/>
    </row>
    <row r="42" spans="1:19" x14ac:dyDescent="0.25">
      <c r="A42" s="216"/>
      <c r="B42" s="217"/>
      <c r="C42" s="217"/>
      <c r="D42" s="217"/>
      <c r="E42" s="217"/>
      <c r="F42" s="217"/>
      <c r="G42" s="217"/>
      <c r="H42" s="217"/>
      <c r="I42" s="217"/>
      <c r="J42" s="217"/>
      <c r="K42" s="217"/>
      <c r="L42" s="218"/>
      <c r="P42" s="51"/>
      <c r="R42" s="51"/>
      <c r="S42" s="51"/>
    </row>
    <row r="43" spans="1:19" x14ac:dyDescent="0.25">
      <c r="A43" s="219"/>
      <c r="B43" s="220"/>
      <c r="C43" s="220"/>
      <c r="D43" s="220"/>
      <c r="E43" s="220"/>
      <c r="F43" s="220"/>
      <c r="G43" s="220"/>
      <c r="H43" s="220"/>
      <c r="I43" s="220"/>
      <c r="J43" s="220"/>
      <c r="K43" s="220"/>
      <c r="L43" s="221"/>
    </row>
    <row r="44" spans="1:19" x14ac:dyDescent="0.25">
      <c r="A44" s="56"/>
    </row>
    <row r="45" spans="1:19" x14ac:dyDescent="0.25">
      <c r="A45" s="112" t="s">
        <v>152</v>
      </c>
      <c r="B45" s="212" t="s">
        <v>272</v>
      </c>
      <c r="C45" s="212"/>
      <c r="D45" s="212"/>
      <c r="G45" s="180" t="s">
        <v>153</v>
      </c>
      <c r="H45" s="180"/>
      <c r="I45" s="212" t="s">
        <v>275</v>
      </c>
      <c r="J45" s="212"/>
      <c r="K45" s="212"/>
    </row>
    <row r="46" spans="1:19" x14ac:dyDescent="0.25">
      <c r="A46" s="112" t="s">
        <v>243</v>
      </c>
      <c r="B46" s="212" t="s">
        <v>273</v>
      </c>
      <c r="C46" s="212"/>
      <c r="D46" s="212"/>
      <c r="G46" s="180" t="s">
        <v>161</v>
      </c>
      <c r="H46" s="180"/>
      <c r="I46" s="212" t="s">
        <v>274</v>
      </c>
      <c r="J46" s="212"/>
      <c r="K46" s="212"/>
    </row>
  </sheetData>
  <sheetProtection algorithmName="SHA-512" hashValue="RnAdx4wzZlVItO2yaUnajAqfaiptntA/Lqvy5v3LN5BOOVhBWn0gLEtikHTijTR4tmpsIUz6WvOiu9a6QZbkQw==" saltValue="8vgBRlNk0gemTcYun/PSqg==" spinCount="100000" sheet="1" objects="1" scenarios="1"/>
  <dataConsolidate/>
  <mergeCells count="15">
    <mergeCell ref="B46:D46"/>
    <mergeCell ref="G46:H46"/>
    <mergeCell ref="I46:K46"/>
    <mergeCell ref="O13:Q13"/>
    <mergeCell ref="B1:G1"/>
    <mergeCell ref="B2:G2"/>
    <mergeCell ref="B3:G3"/>
    <mergeCell ref="A8:B8"/>
    <mergeCell ref="F8:H8"/>
    <mergeCell ref="F9:H9"/>
    <mergeCell ref="N28:O28"/>
    <mergeCell ref="A40:L43"/>
    <mergeCell ref="B45:D45"/>
    <mergeCell ref="G45:H45"/>
    <mergeCell ref="I45:K45"/>
  </mergeCells>
  <conditionalFormatting sqref="B17:J18">
    <cfRule type="endsWith" dxfId="0" priority="1" operator="endsWith" text="*">
      <formula>RIGHT(B17,LEN("*"))="*"</formula>
    </cfRule>
  </conditionalFormatting>
  <dataValidations count="20">
    <dataValidation type="textLength" operator="lessThanOrEqual" allowBlank="1" showInputMessage="1" showErrorMessage="1" promptTitle="Project_Code" prompt="Max 10 characters" sqref="P43:Q1048576" xr:uid="{D241824F-ABA1-4285-ABC0-5A76A91A14F7}">
      <formula1>40</formula1>
    </dataValidation>
    <dataValidation type="textLength" operator="lessThanOrEqual" allowBlank="1" showInputMessage="1" showErrorMessage="1" promptTitle="Program_Code" prompt=" Max 3 characters" sqref="O43:O1048576" xr:uid="{C595E157-E527-4CA4-9518-1968ED58565E}">
      <formula1>40</formula1>
    </dataValidation>
    <dataValidation type="textLength" operator="equal" allowBlank="1" showInputMessage="1" showErrorMessage="1" errorTitle="Function Code" error="Function Code must be 2 characters" sqref="G27:G36" xr:uid="{2DC257DD-3461-47A0-90AF-8010FB5C3D95}">
      <formula1>2</formula1>
    </dataValidation>
    <dataValidation type="textLength" operator="equal" allowBlank="1" showInputMessage="1" showErrorMessage="1" errorTitle="Inter Entity" error="Inter-Entity must be 4 characters" sqref="J12:J16" xr:uid="{2215D4B6-62AC-4D39-8BE2-39CF1B51FBAC}">
      <formula1>4</formula1>
    </dataValidation>
    <dataValidation type="textLength" operator="equal" allowBlank="1" showInputMessage="1" showErrorMessage="1" errorTitle="Activity" error="Activity must be 6 characters" sqref="I12:I16" xr:uid="{9F07862E-AFA9-44F4-8147-D68BED7B6D5B}">
      <formula1>6</formula1>
    </dataValidation>
    <dataValidation type="textLength" operator="equal" allowBlank="1" showInputMessage="1" showErrorMessage="1" errorTitle="Project" error="Project must be 10 characters" sqref="H12:H16" xr:uid="{96809EEB-C2AD-4696-97C6-327BEC2FC740}">
      <formula1>10</formula1>
    </dataValidation>
    <dataValidation type="textLength" operator="equal" allowBlank="1" showInputMessage="1" showErrorMessage="1" errorTitle="Program" error="Program must be 3 characters" sqref="G12:G16" xr:uid="{3DBBE308-E0A0-4A0D-B650-AB867EAB1D3A}">
      <formula1>3</formula1>
    </dataValidation>
    <dataValidation type="textLength" operator="equal" allowBlank="1" showInputMessage="1" showErrorMessage="1" errorTitle="Purpose" error="Purpose must be 2 characters" sqref="F12:F16" xr:uid="{7F0A991D-679F-4020-B829-C224AC3CC30F}">
      <formula1>2</formula1>
    </dataValidation>
    <dataValidation type="textLength" operator="equal" allowBlank="1" showInputMessage="1" showErrorMessage="1" errorTitle="Account" error="Account must be 6 characters" sqref="E12:E16 C27:D36" xr:uid="{207853D1-95E5-42A6-B55C-ADC0985E340A}">
      <formula1>6</formula1>
    </dataValidation>
    <dataValidation type="textLength" operator="equal" allowBlank="1" showInputMessage="1" showErrorMessage="1" errorTitle="Department" error="Department must be 7 characters" sqref="D12:D16" xr:uid="{D87A461F-06A0-4BF6-88C9-BDD138A13F7F}">
      <formula1>7</formula1>
    </dataValidation>
    <dataValidation type="textLength" operator="equal" allowBlank="1" showInputMessage="1" showErrorMessage="1" errorTitle="Entity" error="Entity must be 4 characters." sqref="B12:B16 B27:B36" xr:uid="{6F949EB2-B24D-4FC7-B697-9190CD9C7C47}">
      <formula1>4</formula1>
    </dataValidation>
    <dataValidation type="textLength" operator="equal" allowBlank="1" showInputMessage="1" showErrorMessage="1" errorTitle="Fund" error="Fund must be 5 characters" sqref="E27:F36 C12:C16" xr:uid="{3E19A927-6DD2-435F-AA2A-8ACBD0F2A850}">
      <formula1>5</formula1>
    </dataValidation>
    <dataValidation type="textLength" operator="lessThanOrEqual" allowBlank="1" showInputMessage="1" showErrorMessage="1" errorTitle="Explanation" error="Explanation must be under 500 characters." promptTitle="Explanation" prompt="Max length 500 characters." sqref="A40" xr:uid="{84AC4F60-7A40-46F7-91C1-A4BA9C0BA1E3}">
      <formula1>500</formula1>
    </dataValidation>
    <dataValidation type="list" allowBlank="1" showInputMessage="1" showErrorMessage="1" sqref="C8" xr:uid="{B2A0F743-1121-4DAC-B6FF-0FA693BF2D45}">
      <formula1>$N$14:$N$25</formula1>
    </dataValidation>
    <dataValidation allowBlank="1" showInputMessage="1" showErrorMessage="1" promptTitle="Function_Code" prompt="Required. Two Characters." sqref="F117:F1048576" xr:uid="{F17507A7-86CC-4931-8A5B-7283DB7E4E90}"/>
    <dataValidation allowBlank="1" showInputMessage="1" showErrorMessage="1" promptTitle="Department_code" prompt="Required" sqref="G117:G1048576" xr:uid="{454F2705-A4B2-44F5-8BBE-98C1E09C8904}"/>
    <dataValidation allowBlank="1" promptTitle="Date" sqref="L2" xr:uid="{FB6A9D12-886D-412B-A1C0-4C20C9E9569E}"/>
    <dataValidation allowBlank="1" showInputMessage="1" showErrorMessage="1" promptTitle="Fund_Level_D_Code" prompt="Required" sqref="E117:E1048576" xr:uid="{B6FF5E0F-5C02-422B-8696-0C5AC3B13E78}"/>
    <dataValidation allowBlank="1" showInputMessage="1" showErrorMessage="1" promptTitle="Description" prompt="Required" sqref="H117:H1048576" xr:uid="{596E0E14-03E0-49FF-BE41-34273DFD7A14}"/>
    <dataValidation allowBlank="1" showInputMessage="1" showErrorMessage="1" promptTitle="Account_Level_E" prompt="Required" sqref="B117:D1048576" xr:uid="{7A2255E1-37A0-423D-A9C8-7579930CA9DD}"/>
  </dataValidations>
  <pageMargins left="0.75" right="0.75" top="1" bottom="1" header="0.5" footer="0.5"/>
  <pageSetup paperSize="3" scale="72"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from>
                    <xdr:col>7</xdr:col>
                    <xdr:colOff>190500</xdr:colOff>
                    <xdr:row>7</xdr:row>
                    <xdr:rowOff>0</xdr:rowOff>
                  </from>
                  <to>
                    <xdr:col>7</xdr:col>
                    <xdr:colOff>438150</xdr:colOff>
                    <xdr:row>7</xdr:row>
                    <xdr:rowOff>219075</xdr:rowOff>
                  </to>
                </anchor>
              </controlPr>
            </control>
          </mc:Choice>
        </mc:AlternateContent>
        <mc:AlternateContent xmlns:mc="http://schemas.openxmlformats.org/markup-compatibility/2006">
          <mc:Choice Requires="x14">
            <control shapeId="10242" r:id="rId5" name="Check Box 2">
              <controlPr defaultSize="0" autoFill="0" autoLine="0" autoPict="0">
                <anchor>
                  <from>
                    <xdr:col>7</xdr:col>
                    <xdr:colOff>190500</xdr:colOff>
                    <xdr:row>7</xdr:row>
                    <xdr:rowOff>247650</xdr:rowOff>
                  </from>
                  <to>
                    <xdr:col>7</xdr:col>
                    <xdr:colOff>438150</xdr:colOff>
                    <xdr:row>8</xdr:row>
                    <xdr:rowOff>200025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26</vt:i4>
      </vt:variant>
    </vt:vector>
  </HeadingPairs>
  <TitlesOfParts>
    <vt:vector size="32" baseType="lpstr">
      <vt:lpstr>ITF Form</vt:lpstr>
      <vt:lpstr>Instructions</vt:lpstr>
      <vt:lpstr>UC Local Chart Strings</vt:lpstr>
      <vt:lpstr>ITF Process</vt:lpstr>
      <vt:lpstr>UCOP</vt:lpstr>
      <vt:lpstr>Form Example</vt:lpstr>
      <vt:lpstr>'Form Example'!April</vt:lpstr>
      <vt:lpstr>April</vt:lpstr>
      <vt:lpstr>'Form Example'!August</vt:lpstr>
      <vt:lpstr>August</vt:lpstr>
      <vt:lpstr>'Form Example'!December</vt:lpstr>
      <vt:lpstr>December</vt:lpstr>
      <vt:lpstr>'Form Example'!February</vt:lpstr>
      <vt:lpstr>February</vt:lpstr>
      <vt:lpstr>'Form Example'!January</vt:lpstr>
      <vt:lpstr>January</vt:lpstr>
      <vt:lpstr>'Form Example'!July</vt:lpstr>
      <vt:lpstr>July</vt:lpstr>
      <vt:lpstr>'Form Example'!LastFiscalYr</vt:lpstr>
      <vt:lpstr>LastFiscalYr</vt:lpstr>
      <vt:lpstr>'Form Example'!March</vt:lpstr>
      <vt:lpstr>March</vt:lpstr>
      <vt:lpstr>'Form Example'!May</vt:lpstr>
      <vt:lpstr>May</vt:lpstr>
      <vt:lpstr>'Form Example'!November</vt:lpstr>
      <vt:lpstr>November</vt:lpstr>
      <vt:lpstr>'Form Example'!October</vt:lpstr>
      <vt:lpstr>October</vt:lpstr>
      <vt:lpstr>'Form Example'!September</vt:lpstr>
      <vt:lpstr>September</vt:lpstr>
      <vt:lpstr>'Form Example'!TodaysDate</vt:lpstr>
      <vt:lpstr>TodaysDate</vt:lpstr>
    </vt:vector>
  </TitlesOfParts>
  <Company>UCOP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Claider S Garrido Velasquez</dc:creator>
  <cp:lastModifiedBy>Reina S Dela Cruz</cp:lastModifiedBy>
  <cp:lastPrinted>2023-11-21T22:23:58Z</cp:lastPrinted>
  <dcterms:created xsi:type="dcterms:W3CDTF">2009-08-11T17:54:11Z</dcterms:created>
  <dcterms:modified xsi:type="dcterms:W3CDTF">2024-02-16T01:42:59Z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